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L:\Strategy_and_Finance\4400\TREASURY\Funding\Covered bonds\Investor reports and HTT temlpate\Templates\Sent\oprava\"/>
    </mc:Choice>
  </mc:AlternateContent>
  <xr:revisionPtr revIDLastSave="0" documentId="13_ncr:1_{2DB68B7D-6862-439D-8E30-15C9B95B427D}" xr6:coauthVersionLast="47" xr6:coauthVersionMax="47" xr10:uidLastSave="{00000000-0000-0000-0000-000000000000}"/>
  <bookViews>
    <workbookView xWindow="-120" yWindow="-120" windowWidth="29040" windowHeight="17640" tabRatio="500" firstSheet="1" activeTab="7" xr2:uid="{00000000-000D-0000-FFFF-FFFF00000000}"/>
  </bookViews>
  <sheets>
    <sheet name="Disclaimer" sheetId="1" r:id="rId1"/>
    <sheet name="Introduction" sheetId="2" r:id="rId2"/>
    <sheet name="Completion Instructions" sheetId="3" state="hidden" r:id="rId3"/>
    <sheet name="SRC" sheetId="4" state="hidden" r:id="rId4"/>
    <sheet name="A. HTT General" sheetId="5" r:id="rId5"/>
    <sheet name="B1. HTT Mortgage Assets" sheetId="6" r:id="rId6"/>
    <sheet name="C. HTT Harmonised Glossary" sheetId="7" r:id="rId7"/>
    <sheet name="E. Optional ECB-ECAIs data" sheetId="8" r:id="rId8"/>
    <sheet name="Temp. Optional COVID 19 imp" sheetId="9" r:id="rId9"/>
  </sheets>
  <definedNames>
    <definedName name="_xlnm._FilterDatabase" localSheetId="4" hidden="1">'A. HTT General'!$L$112:$L$126</definedName>
    <definedName name="_xlnm._FilterDatabase" localSheetId="5">'B1. HTT Mortgage Assets'!$A$11:$D$187</definedName>
    <definedName name="acceptable_use_policy" localSheetId="0">Disclaimer!#REF!</definedName>
    <definedName name="general_tc" localSheetId="0">Disclaimer!$A$61</definedName>
    <definedName name="_xlnm.Print_Titles" localSheetId="0">Disclaimer!$2:$2</definedName>
    <definedName name="_xlnm.Print_Area" localSheetId="4">'A. HTT General'!$A$1:$G$365</definedName>
    <definedName name="_xlnm.Print_Area" localSheetId="5">'B1. HTT Mortgage Assets'!$A$1:$G$512</definedName>
    <definedName name="_xlnm.Print_Area" localSheetId="6">'C. HTT Harmonised Glossary'!$A$1:$C$57</definedName>
    <definedName name="_xlnm.Print_Area" localSheetId="2">'Completion Instructions'!$B$2:$J$71</definedName>
    <definedName name="_xlnm.Print_Area" localSheetId="0">Disclaimer!$A$1:$A$170</definedName>
    <definedName name="_xlnm.Print_Area" localSheetId="7">'E. Optional ECB-ECAIs data'!$A$2:$G$72</definedName>
    <definedName name="_xlnm.Print_Area" localSheetId="1">Introduction!$B$2:$J$43</definedName>
    <definedName name="privacy_policy" localSheetId="0">Disclaimer!$A$136</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H30" i="9" l="1"/>
  <c r="H29" i="9"/>
  <c r="H28" i="9"/>
  <c r="H27" i="9"/>
  <c r="G26" i="9"/>
  <c r="F26" i="9"/>
  <c r="E26" i="9"/>
  <c r="D26" i="9"/>
  <c r="C26" i="9"/>
  <c r="H25" i="9"/>
  <c r="H24" i="9"/>
  <c r="H23" i="9"/>
  <c r="H26" i="9" s="1"/>
  <c r="D577" i="6"/>
  <c r="G576" i="6" s="1"/>
  <c r="C577" i="6"/>
  <c r="F573" i="6" s="1"/>
  <c r="F576" i="6"/>
  <c r="G575" i="6"/>
  <c r="F574" i="6"/>
  <c r="G573" i="6"/>
  <c r="D570" i="6"/>
  <c r="G569" i="6" s="1"/>
  <c r="C570" i="6"/>
  <c r="G568" i="6"/>
  <c r="F568" i="6"/>
  <c r="G566" i="6"/>
  <c r="F566" i="6"/>
  <c r="F565" i="6"/>
  <c r="G564" i="6"/>
  <c r="F563" i="6"/>
  <c r="G562" i="6"/>
  <c r="F562" i="6"/>
  <c r="G560" i="6"/>
  <c r="F560" i="6"/>
  <c r="D555" i="6"/>
  <c r="G554" i="6" s="1"/>
  <c r="C555" i="6"/>
  <c r="F554" i="6"/>
  <c r="G553" i="6"/>
  <c r="F552" i="6"/>
  <c r="G551" i="6"/>
  <c r="F551" i="6"/>
  <c r="G549" i="6"/>
  <c r="F549" i="6"/>
  <c r="F548" i="6"/>
  <c r="G547" i="6"/>
  <c r="F547" i="6"/>
  <c r="F546" i="6"/>
  <c r="G545" i="6"/>
  <c r="F544" i="6"/>
  <c r="G543" i="6"/>
  <c r="F543" i="6"/>
  <c r="G541" i="6"/>
  <c r="F541" i="6"/>
  <c r="F540" i="6"/>
  <c r="G539" i="6"/>
  <c r="F539" i="6"/>
  <c r="F538" i="6"/>
  <c r="G537" i="6"/>
  <c r="D532" i="6"/>
  <c r="C532" i="6"/>
  <c r="G530" i="6"/>
  <c r="F530" i="6"/>
  <c r="F528" i="6"/>
  <c r="F527" i="6"/>
  <c r="G526" i="6"/>
  <c r="G524" i="6"/>
  <c r="F524" i="6"/>
  <c r="G522" i="6"/>
  <c r="F521" i="6"/>
  <c r="F520" i="6"/>
  <c r="F519" i="6"/>
  <c r="G518" i="6"/>
  <c r="F517" i="6"/>
  <c r="G516" i="6"/>
  <c r="F516" i="6"/>
  <c r="G514" i="6"/>
  <c r="F514" i="6"/>
  <c r="G476" i="6"/>
  <c r="D475" i="6"/>
  <c r="C475" i="6"/>
  <c r="G471" i="6"/>
  <c r="G467" i="6"/>
  <c r="F458" i="6"/>
  <c r="F457" i="6"/>
  <c r="F454" i="6"/>
  <c r="D453" i="6"/>
  <c r="G449" i="6" s="1"/>
  <c r="C453" i="6"/>
  <c r="F452" i="6"/>
  <c r="F451" i="6"/>
  <c r="F450" i="6"/>
  <c r="F448" i="6"/>
  <c r="G447" i="6"/>
  <c r="F447" i="6"/>
  <c r="F445" i="6"/>
  <c r="D440" i="6"/>
  <c r="C440" i="6"/>
  <c r="F439" i="6"/>
  <c r="G438" i="6"/>
  <c r="F437" i="6"/>
  <c r="G436" i="6"/>
  <c r="F436" i="6"/>
  <c r="G434" i="6"/>
  <c r="F434" i="6"/>
  <c r="F433" i="6"/>
  <c r="G432" i="6"/>
  <c r="F432" i="6"/>
  <c r="F431" i="6"/>
  <c r="G430" i="6"/>
  <c r="F429" i="6"/>
  <c r="G428" i="6"/>
  <c r="F428" i="6"/>
  <c r="G426" i="6"/>
  <c r="F426" i="6"/>
  <c r="F425" i="6"/>
  <c r="G424" i="6"/>
  <c r="F424" i="6"/>
  <c r="F423" i="6"/>
  <c r="G422" i="6"/>
  <c r="F421" i="6"/>
  <c r="G420" i="6"/>
  <c r="F420" i="6"/>
  <c r="G418" i="6"/>
  <c r="F418" i="6"/>
  <c r="F417" i="6"/>
  <c r="G416" i="6"/>
  <c r="F416" i="6"/>
  <c r="D360" i="6"/>
  <c r="C360" i="6"/>
  <c r="F359" i="6"/>
  <c r="G358" i="6"/>
  <c r="F358" i="6"/>
  <c r="F357" i="6"/>
  <c r="G356" i="6"/>
  <c r="F356" i="6"/>
  <c r="F360" i="6" s="1"/>
  <c r="D353" i="6"/>
  <c r="C353" i="6"/>
  <c r="G351" i="6"/>
  <c r="G349" i="6"/>
  <c r="G347" i="6"/>
  <c r="F346" i="6"/>
  <c r="D343" i="6"/>
  <c r="C343" i="6"/>
  <c r="G342" i="6"/>
  <c r="F342" i="6"/>
  <c r="G341" i="6"/>
  <c r="F341" i="6"/>
  <c r="G340" i="6"/>
  <c r="F340" i="6"/>
  <c r="G339" i="6"/>
  <c r="F339" i="6"/>
  <c r="G338" i="6"/>
  <c r="F338" i="6"/>
  <c r="G337" i="6"/>
  <c r="F337" i="6"/>
  <c r="G336" i="6"/>
  <c r="F336" i="6"/>
  <c r="G335" i="6"/>
  <c r="F335" i="6"/>
  <c r="G334" i="6"/>
  <c r="G343" i="6" s="1"/>
  <c r="F334" i="6"/>
  <c r="F343" i="6" s="1"/>
  <c r="G333" i="6"/>
  <c r="F333" i="6"/>
  <c r="D328" i="6"/>
  <c r="C328" i="6"/>
  <c r="G310" i="6"/>
  <c r="G328" i="6" s="1"/>
  <c r="F310" i="6"/>
  <c r="F328" i="6" s="1"/>
  <c r="D305" i="6"/>
  <c r="C305" i="6"/>
  <c r="F304" i="6"/>
  <c r="G303" i="6"/>
  <c r="F303" i="6"/>
  <c r="F302" i="6"/>
  <c r="G301" i="6"/>
  <c r="F301" i="6"/>
  <c r="F300" i="6"/>
  <c r="F299" i="6"/>
  <c r="F298" i="6"/>
  <c r="G297" i="6"/>
  <c r="F297" i="6"/>
  <c r="F296" i="6"/>
  <c r="G295" i="6"/>
  <c r="F295" i="6"/>
  <c r="F294" i="6"/>
  <c r="G293" i="6"/>
  <c r="F293" i="6"/>
  <c r="F292" i="6"/>
  <c r="F305" i="6" s="1"/>
  <c r="F291" i="6"/>
  <c r="F290" i="6"/>
  <c r="G289" i="6"/>
  <c r="F289" i="6"/>
  <c r="G288" i="6"/>
  <c r="F288" i="6"/>
  <c r="G287" i="6"/>
  <c r="F287" i="6"/>
  <c r="G250" i="6"/>
  <c r="D249" i="6"/>
  <c r="C249" i="6"/>
  <c r="F255" i="6" s="1"/>
  <c r="G247" i="6"/>
  <c r="F246" i="6"/>
  <c r="G243" i="6"/>
  <c r="G241" i="6"/>
  <c r="F241" i="6"/>
  <c r="D76" i="6"/>
  <c r="D72" i="6"/>
  <c r="D44" i="6"/>
  <c r="C299" i="5"/>
  <c r="C298" i="5"/>
  <c r="C297" i="5"/>
  <c r="C296" i="5"/>
  <c r="C295" i="5"/>
  <c r="C294" i="5"/>
  <c r="C291" i="5"/>
  <c r="C289" i="5"/>
  <c r="C288" i="5"/>
  <c r="G86" i="5"/>
  <c r="G81" i="5"/>
  <c r="G79" i="5"/>
  <c r="D77" i="5"/>
  <c r="G73" i="5" s="1"/>
  <c r="G76" i="5"/>
  <c r="G75" i="5"/>
  <c r="G74" i="5"/>
  <c r="G72" i="5"/>
  <c r="G71" i="5"/>
  <c r="G77" i="5" s="1"/>
  <c r="G70" i="5"/>
  <c r="E298" i="4"/>
  <c r="G86" i="8" s="1"/>
  <c r="E297" i="4"/>
  <c r="G85" i="8" s="1"/>
  <c r="E296" i="4"/>
  <c r="G84" i="8" s="1"/>
  <c r="E295" i="4"/>
  <c r="G83" i="8" s="1"/>
  <c r="E294" i="4"/>
  <c r="G82" i="8" s="1"/>
  <c r="E293" i="4"/>
  <c r="E292" i="4"/>
  <c r="E291" i="4"/>
  <c r="E290" i="4"/>
  <c r="E289" i="4"/>
  <c r="E288" i="4"/>
  <c r="E287" i="4"/>
  <c r="E286" i="4"/>
  <c r="E285" i="4"/>
  <c r="E284" i="4"/>
  <c r="E283" i="4"/>
  <c r="E282" i="4"/>
  <c r="E281" i="4"/>
  <c r="E280" i="4"/>
  <c r="E279" i="4"/>
  <c r="E278" i="4"/>
  <c r="E277" i="4"/>
  <c r="E276" i="4"/>
  <c r="E275" i="4"/>
  <c r="E274" i="4"/>
  <c r="E273" i="4"/>
  <c r="E272" i="4"/>
  <c r="E271" i="4"/>
  <c r="E270" i="4"/>
  <c r="E269" i="4"/>
  <c r="E268" i="4"/>
  <c r="E267" i="4"/>
  <c r="E266" i="4"/>
  <c r="E265" i="4"/>
  <c r="E264" i="4"/>
  <c r="E263" i="4"/>
  <c r="E262" i="4"/>
  <c r="E261" i="4"/>
  <c r="E260" i="4"/>
  <c r="E259" i="4"/>
  <c r="E258" i="4"/>
  <c r="E257" i="4"/>
  <c r="E256" i="4"/>
  <c r="E255" i="4"/>
  <c r="E254" i="4"/>
  <c r="E253" i="4"/>
  <c r="E252" i="4"/>
  <c r="E251" i="4"/>
  <c r="E250" i="4"/>
  <c r="E249" i="4"/>
  <c r="E248" i="4"/>
  <c r="E247" i="4"/>
  <c r="E246" i="4"/>
  <c r="E245" i="4"/>
  <c r="E244" i="4"/>
  <c r="E243" i="4"/>
  <c r="E242" i="4"/>
  <c r="E241" i="4"/>
  <c r="E240" i="4"/>
  <c r="E239" i="4"/>
  <c r="E238" i="4"/>
  <c r="E237" i="4"/>
  <c r="E236" i="4"/>
  <c r="E235" i="4"/>
  <c r="D214" i="6" s="1"/>
  <c r="E234" i="4"/>
  <c r="E233" i="4"/>
  <c r="E232" i="4"/>
  <c r="E231" i="4"/>
  <c r="C214" i="6" s="1"/>
  <c r="E230" i="4"/>
  <c r="E229" i="4"/>
  <c r="E228" i="4"/>
  <c r="E227" i="4"/>
  <c r="E226" i="4"/>
  <c r="E225" i="4"/>
  <c r="F180" i="6" s="1"/>
  <c r="E224" i="4"/>
  <c r="F174" i="6" s="1"/>
  <c r="E223" i="4"/>
  <c r="F173" i="6" s="1"/>
  <c r="E222" i="4"/>
  <c r="F172" i="6" s="1"/>
  <c r="E221" i="4"/>
  <c r="F171" i="6" s="1"/>
  <c r="E220" i="4"/>
  <c r="F170" i="6" s="1"/>
  <c r="E219" i="4"/>
  <c r="F162" i="6" s="1"/>
  <c r="E218" i="4"/>
  <c r="F161" i="6" s="1"/>
  <c r="E217" i="4"/>
  <c r="F160" i="6" s="1"/>
  <c r="E216" i="4"/>
  <c r="F152" i="6" s="1"/>
  <c r="E215" i="4"/>
  <c r="F151" i="6" s="1"/>
  <c r="E214" i="4"/>
  <c r="F150" i="6" s="1"/>
  <c r="E213" i="4"/>
  <c r="F112" i="6" s="1"/>
  <c r="E212" i="4"/>
  <c r="F111" i="6" s="1"/>
  <c r="E211" i="4"/>
  <c r="F110" i="6" s="1"/>
  <c r="E210" i="4"/>
  <c r="F109" i="6" s="1"/>
  <c r="E209" i="4"/>
  <c r="F108" i="6" s="1"/>
  <c r="E208" i="4"/>
  <c r="F107" i="6" s="1"/>
  <c r="E207" i="4"/>
  <c r="F106" i="6" s="1"/>
  <c r="E206" i="4"/>
  <c r="F105" i="6" s="1"/>
  <c r="E205" i="4"/>
  <c r="F104" i="6" s="1"/>
  <c r="E204" i="4"/>
  <c r="F103" i="6" s="1"/>
  <c r="E203" i="4"/>
  <c r="F102" i="6" s="1"/>
  <c r="E202" i="4"/>
  <c r="F101" i="6" s="1"/>
  <c r="E201" i="4"/>
  <c r="F100" i="6" s="1"/>
  <c r="E200" i="4"/>
  <c r="F99" i="6" s="1"/>
  <c r="E199" i="4"/>
  <c r="E198" i="4"/>
  <c r="E197" i="4"/>
  <c r="E196" i="4"/>
  <c r="E195" i="4"/>
  <c r="E194" i="4"/>
  <c r="E193" i="4"/>
  <c r="E192" i="4"/>
  <c r="E191" i="4"/>
  <c r="E190" i="4"/>
  <c r="E189" i="4"/>
  <c r="E188" i="4"/>
  <c r="E187" i="4"/>
  <c r="E186" i="4"/>
  <c r="E185" i="4"/>
  <c r="F87" i="6" s="1"/>
  <c r="E184" i="4"/>
  <c r="F86" i="6" s="1"/>
  <c r="E183" i="4"/>
  <c r="F85" i="6" s="1"/>
  <c r="E182" i="4"/>
  <c r="F84" i="6" s="1"/>
  <c r="E181" i="4"/>
  <c r="F83" i="6" s="1"/>
  <c r="E180" i="4"/>
  <c r="F82" i="6" s="1"/>
  <c r="E179" i="4"/>
  <c r="F81" i="6" s="1"/>
  <c r="E178" i="4"/>
  <c r="F80" i="6" s="1"/>
  <c r="E177" i="4"/>
  <c r="F79" i="6" s="1"/>
  <c r="E176" i="4"/>
  <c r="F78" i="6" s="1"/>
  <c r="E175" i="4"/>
  <c r="E174" i="4"/>
  <c r="F75" i="6" s="1"/>
  <c r="E173" i="4"/>
  <c r="F74" i="6" s="1"/>
  <c r="E172" i="4"/>
  <c r="E171" i="4"/>
  <c r="F71" i="6" s="1"/>
  <c r="E170" i="4"/>
  <c r="F70" i="6" s="1"/>
  <c r="E169" i="4"/>
  <c r="F69" i="6" s="1"/>
  <c r="E168" i="4"/>
  <c r="F68" i="6" s="1"/>
  <c r="E167" i="4"/>
  <c r="F67" i="6" s="1"/>
  <c r="E166" i="4"/>
  <c r="F66" i="6" s="1"/>
  <c r="E165" i="4"/>
  <c r="F65" i="6" s="1"/>
  <c r="E164" i="4"/>
  <c r="F64" i="6" s="1"/>
  <c r="E163" i="4"/>
  <c r="F63" i="6" s="1"/>
  <c r="E162" i="4"/>
  <c r="F62" i="6" s="1"/>
  <c r="E161" i="4"/>
  <c r="F61" i="6" s="1"/>
  <c r="E160" i="4"/>
  <c r="F60" i="6" s="1"/>
  <c r="E159" i="4"/>
  <c r="F59" i="6" s="1"/>
  <c r="E158" i="4"/>
  <c r="F58" i="6" s="1"/>
  <c r="E157" i="4"/>
  <c r="F57" i="6" s="1"/>
  <c r="E156" i="4"/>
  <c r="F56" i="6" s="1"/>
  <c r="E155" i="4"/>
  <c r="F55" i="6" s="1"/>
  <c r="E154" i="4"/>
  <c r="F54" i="6" s="1"/>
  <c r="E153" i="4"/>
  <c r="F53" i="6" s="1"/>
  <c r="E152" i="4"/>
  <c r="F52" i="6" s="1"/>
  <c r="E151" i="4"/>
  <c r="F51" i="6" s="1"/>
  <c r="E150" i="4"/>
  <c r="F50" i="6" s="1"/>
  <c r="E149" i="4"/>
  <c r="F49" i="6" s="1"/>
  <c r="E148" i="4"/>
  <c r="F48" i="6" s="1"/>
  <c r="E147" i="4"/>
  <c r="F47" i="6" s="1"/>
  <c r="E146" i="4"/>
  <c r="F46" i="6" s="1"/>
  <c r="E145" i="4"/>
  <c r="E144" i="4"/>
  <c r="F36" i="6" s="1"/>
  <c r="E143" i="4"/>
  <c r="F28" i="6" s="1"/>
  <c r="G17" i="9" s="1"/>
  <c r="E142" i="4"/>
  <c r="E141" i="4"/>
  <c r="E140" i="4"/>
  <c r="E139" i="4"/>
  <c r="E138" i="4"/>
  <c r="E137" i="4"/>
  <c r="E136" i="4"/>
  <c r="E135" i="4"/>
  <c r="E134" i="4"/>
  <c r="E133" i="4"/>
  <c r="E132" i="4"/>
  <c r="E131" i="4"/>
  <c r="E130" i="4"/>
  <c r="E129" i="4"/>
  <c r="E128" i="4"/>
  <c r="E127" i="4"/>
  <c r="E126" i="4"/>
  <c r="E125" i="4"/>
  <c r="E124" i="4"/>
  <c r="E123" i="4"/>
  <c r="E122" i="4"/>
  <c r="E121" i="4"/>
  <c r="E120" i="4"/>
  <c r="E119" i="4"/>
  <c r="E118" i="4"/>
  <c r="E117" i="4"/>
  <c r="C208" i="5" s="1"/>
  <c r="E116" i="4"/>
  <c r="E115" i="4"/>
  <c r="C312" i="5" s="1"/>
  <c r="E114" i="4"/>
  <c r="E113" i="4"/>
  <c r="E112" i="4"/>
  <c r="E111" i="4"/>
  <c r="E110" i="4"/>
  <c r="E109" i="4"/>
  <c r="D167" i="5" s="1"/>
  <c r="E108" i="4"/>
  <c r="E107" i="4"/>
  <c r="E106" i="4"/>
  <c r="E105" i="4"/>
  <c r="E104" i="4"/>
  <c r="E103" i="4"/>
  <c r="E102" i="4"/>
  <c r="E101" i="4"/>
  <c r="E100" i="4"/>
  <c r="E99" i="4"/>
  <c r="E98" i="4"/>
  <c r="E97" i="4"/>
  <c r="E96" i="4"/>
  <c r="E95" i="4"/>
  <c r="E94" i="4"/>
  <c r="E93" i="4"/>
  <c r="E92" i="4"/>
  <c r="E91" i="4"/>
  <c r="E90" i="4"/>
  <c r="E89" i="4"/>
  <c r="E88" i="4"/>
  <c r="E87" i="4"/>
  <c r="E86" i="4"/>
  <c r="E85" i="4"/>
  <c r="E84" i="4"/>
  <c r="E83" i="4"/>
  <c r="E82" i="4"/>
  <c r="E81" i="4"/>
  <c r="E80" i="4"/>
  <c r="E79" i="4"/>
  <c r="E78" i="4"/>
  <c r="E77" i="4"/>
  <c r="E76" i="4"/>
  <c r="E75" i="4"/>
  <c r="E74" i="4"/>
  <c r="E73" i="4"/>
  <c r="E72" i="4"/>
  <c r="E71" i="4"/>
  <c r="E70" i="4"/>
  <c r="E69" i="4"/>
  <c r="E68" i="4"/>
  <c r="E67" i="4"/>
  <c r="E66" i="4"/>
  <c r="E65" i="4"/>
  <c r="E64" i="4"/>
  <c r="E63" i="4"/>
  <c r="E62" i="4"/>
  <c r="E61" i="4"/>
  <c r="E60" i="4"/>
  <c r="E59" i="4"/>
  <c r="E58" i="4"/>
  <c r="E57" i="4"/>
  <c r="E56" i="4"/>
  <c r="E55" i="4"/>
  <c r="E54" i="4"/>
  <c r="E53" i="4"/>
  <c r="E52"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E9" i="4"/>
  <c r="E8" i="4"/>
  <c r="E7" i="4"/>
  <c r="E6" i="4"/>
  <c r="E5" i="4"/>
  <c r="E4" i="4"/>
  <c r="E3" i="4"/>
  <c r="E2" i="4"/>
  <c r="C290" i="5"/>
  <c r="C292" i="5"/>
  <c r="D300" i="5"/>
  <c r="D290" i="5"/>
  <c r="D293" i="5"/>
  <c r="C293" i="5"/>
  <c r="D292" i="5"/>
  <c r="C300" i="5"/>
  <c r="F292" i="5"/>
  <c r="F226" i="5" l="1"/>
  <c r="F224" i="5"/>
  <c r="F222" i="5"/>
  <c r="F223" i="5"/>
  <c r="F225" i="5"/>
  <c r="F218" i="5"/>
  <c r="F227" i="5"/>
  <c r="D45" i="5"/>
  <c r="F221" i="5"/>
  <c r="F219" i="5"/>
  <c r="F217" i="5"/>
  <c r="F220" i="5" s="1"/>
  <c r="G217" i="5"/>
  <c r="G225" i="5"/>
  <c r="G218" i="5"/>
  <c r="G227" i="5"/>
  <c r="G222" i="5"/>
  <c r="G224" i="5"/>
  <c r="G221" i="5"/>
  <c r="G219" i="5"/>
  <c r="G226" i="5"/>
  <c r="G223" i="5"/>
  <c r="C58" i="5"/>
  <c r="C77" i="5"/>
  <c r="D100" i="5"/>
  <c r="D129" i="5"/>
  <c r="F77" i="6"/>
  <c r="F76" i="6" s="1"/>
  <c r="C76" i="6"/>
  <c r="F212" i="6"/>
  <c r="F210" i="6"/>
  <c r="F208" i="6"/>
  <c r="F206" i="6"/>
  <c r="F204" i="6"/>
  <c r="F202" i="6"/>
  <c r="F200" i="6"/>
  <c r="F198" i="6"/>
  <c r="F196" i="6"/>
  <c r="F194" i="6"/>
  <c r="F191" i="6"/>
  <c r="F213" i="6"/>
  <c r="F205" i="6"/>
  <c r="F197" i="6"/>
  <c r="F207" i="6"/>
  <c r="F199" i="6"/>
  <c r="F190" i="6"/>
  <c r="F209" i="6"/>
  <c r="F201" i="6"/>
  <c r="F193" i="6"/>
  <c r="F192" i="6"/>
  <c r="F211" i="6"/>
  <c r="F203" i="6"/>
  <c r="F195" i="6"/>
  <c r="G190" i="6"/>
  <c r="G210" i="6"/>
  <c r="G207" i="6"/>
  <c r="G202" i="6"/>
  <c r="G199" i="6"/>
  <c r="G194" i="6"/>
  <c r="G212" i="6"/>
  <c r="G209" i="6"/>
  <c r="G204" i="6"/>
  <c r="G201" i="6"/>
  <c r="G196" i="6"/>
  <c r="G193" i="6"/>
  <c r="G192" i="6"/>
  <c r="G191" i="6"/>
  <c r="G211" i="6"/>
  <c r="G206" i="6"/>
  <c r="G203" i="6"/>
  <c r="G198" i="6"/>
  <c r="G195" i="6"/>
  <c r="G213" i="6"/>
  <c r="G208" i="6"/>
  <c r="G205" i="6"/>
  <c r="G200" i="6"/>
  <c r="G197" i="6"/>
  <c r="D155" i="5"/>
  <c r="C129" i="5"/>
  <c r="C100" i="5"/>
  <c r="C155" i="5"/>
  <c r="C179" i="5"/>
  <c r="C220" i="5"/>
  <c r="C15" i="6"/>
  <c r="C72" i="6"/>
  <c r="F73" i="6"/>
  <c r="F72" i="6" s="1"/>
  <c r="C227" i="6"/>
  <c r="D227" i="6"/>
  <c r="G166" i="5"/>
  <c r="G165" i="5"/>
  <c r="G164" i="5"/>
  <c r="G167" i="5" s="1"/>
  <c r="F214" i="5"/>
  <c r="F210" i="5"/>
  <c r="F211" i="5"/>
  <c r="F206" i="5"/>
  <c r="F201" i="5"/>
  <c r="F198" i="5"/>
  <c r="F193" i="5"/>
  <c r="F215" i="5"/>
  <c r="F209" i="5"/>
  <c r="F203" i="5"/>
  <c r="F200" i="5"/>
  <c r="F195" i="5"/>
  <c r="F213" i="5"/>
  <c r="F205" i="5"/>
  <c r="F202" i="5"/>
  <c r="F197" i="5"/>
  <c r="F194" i="5"/>
  <c r="F212" i="5"/>
  <c r="F204" i="5"/>
  <c r="F199" i="5"/>
  <c r="F196" i="5"/>
  <c r="F45" i="6"/>
  <c r="F44" i="6" s="1"/>
  <c r="C44" i="6"/>
  <c r="C167" i="5"/>
  <c r="G78" i="5"/>
  <c r="G80" i="5"/>
  <c r="G82" i="5"/>
  <c r="G87" i="5"/>
  <c r="F253" i="6"/>
  <c r="F351" i="6"/>
  <c r="F348" i="6"/>
  <c r="F478" i="6"/>
  <c r="F471" i="6"/>
  <c r="F468" i="6"/>
  <c r="F477" i="6"/>
  <c r="F481" i="6"/>
  <c r="G577" i="6"/>
  <c r="F244" i="6"/>
  <c r="F247" i="6"/>
  <c r="G255" i="6"/>
  <c r="G253" i="6"/>
  <c r="G251" i="6"/>
  <c r="G248" i="6"/>
  <c r="G246" i="6"/>
  <c r="G244" i="6"/>
  <c r="G249" i="6" s="1"/>
  <c r="G242" i="6"/>
  <c r="F251" i="6"/>
  <c r="F254" i="6"/>
  <c r="F347" i="6"/>
  <c r="F353" i="6" s="1"/>
  <c r="F350" i="6"/>
  <c r="G454" i="6"/>
  <c r="F469" i="6"/>
  <c r="F472" i="6"/>
  <c r="G481" i="6"/>
  <c r="G479" i="6"/>
  <c r="G477" i="6"/>
  <c r="G474" i="6"/>
  <c r="G472" i="6"/>
  <c r="G470" i="6"/>
  <c r="G468" i="6"/>
  <c r="G475" i="6" s="1"/>
  <c r="G480" i="6"/>
  <c r="G473" i="6"/>
  <c r="G478" i="6"/>
  <c r="F531" i="6"/>
  <c r="F526" i="6"/>
  <c r="F523" i="6"/>
  <c r="F518" i="6"/>
  <c r="F515" i="6"/>
  <c r="F569" i="6"/>
  <c r="F564" i="6"/>
  <c r="F561" i="6"/>
  <c r="F570" i="6" s="1"/>
  <c r="F577" i="6"/>
  <c r="F242" i="6"/>
  <c r="F245" i="6"/>
  <c r="F252" i="6"/>
  <c r="G254" i="6"/>
  <c r="G304" i="6"/>
  <c r="G302" i="6"/>
  <c r="G300" i="6"/>
  <c r="G298" i="6"/>
  <c r="G296" i="6"/>
  <c r="G294" i="6"/>
  <c r="G292" i="6"/>
  <c r="G290" i="6"/>
  <c r="G305" i="6" s="1"/>
  <c r="G299" i="6"/>
  <c r="G291" i="6"/>
  <c r="G359" i="6"/>
  <c r="G357" i="6"/>
  <c r="G360" i="6" s="1"/>
  <c r="F438" i="6"/>
  <c r="F435" i="6"/>
  <c r="F430" i="6"/>
  <c r="F427" i="6"/>
  <c r="F422" i="6"/>
  <c r="F419" i="6"/>
  <c r="F440" i="6" s="1"/>
  <c r="G445" i="6"/>
  <c r="F456" i="6"/>
  <c r="F449" i="6"/>
  <c r="F446" i="6"/>
  <c r="F453" i="6" s="1"/>
  <c r="F455" i="6"/>
  <c r="F459" i="6"/>
  <c r="G469" i="6"/>
  <c r="F473" i="6"/>
  <c r="F476" i="6"/>
  <c r="F479" i="6"/>
  <c r="F522" i="6"/>
  <c r="F525" i="6"/>
  <c r="F529" i="6"/>
  <c r="G531" i="6"/>
  <c r="G529" i="6"/>
  <c r="G527" i="6"/>
  <c r="G525" i="6"/>
  <c r="G523" i="6"/>
  <c r="G521" i="6"/>
  <c r="G519" i="6"/>
  <c r="G517" i="6"/>
  <c r="G515" i="6"/>
  <c r="G532" i="6" s="1"/>
  <c r="G528" i="6"/>
  <c r="G520" i="6"/>
  <c r="F553" i="6"/>
  <c r="F550" i="6"/>
  <c r="F545" i="6"/>
  <c r="F542" i="6"/>
  <c r="F537" i="6"/>
  <c r="F555" i="6" s="1"/>
  <c r="F567" i="6"/>
  <c r="F575" i="6"/>
  <c r="F243" i="6"/>
  <c r="F249" i="6" s="1"/>
  <c r="G245" i="6"/>
  <c r="F248" i="6"/>
  <c r="F250" i="6"/>
  <c r="G252" i="6"/>
  <c r="F349" i="6"/>
  <c r="F352" i="6"/>
  <c r="G459" i="6"/>
  <c r="G457" i="6"/>
  <c r="G455" i="6"/>
  <c r="G452" i="6"/>
  <c r="G450" i="6"/>
  <c r="G448" i="6"/>
  <c r="G446" i="6"/>
  <c r="G458" i="6"/>
  <c r="G451" i="6"/>
  <c r="G456" i="6"/>
  <c r="F467" i="6"/>
  <c r="F470" i="6"/>
  <c r="F474" i="6"/>
  <c r="F480" i="6"/>
  <c r="G352" i="6"/>
  <c r="G350" i="6"/>
  <c r="G348" i="6"/>
  <c r="G346" i="6"/>
  <c r="G353" i="6" s="1"/>
  <c r="G439" i="6"/>
  <c r="G437" i="6"/>
  <c r="G435" i="6"/>
  <c r="G433" i="6"/>
  <c r="G431" i="6"/>
  <c r="G429" i="6"/>
  <c r="G427" i="6"/>
  <c r="G425" i="6"/>
  <c r="G423" i="6"/>
  <c r="G421" i="6"/>
  <c r="G419" i="6"/>
  <c r="G417" i="6"/>
  <c r="G440" i="6" s="1"/>
  <c r="G538" i="6"/>
  <c r="G555" i="6" s="1"/>
  <c r="G540" i="6"/>
  <c r="G542" i="6"/>
  <c r="G544" i="6"/>
  <c r="G546" i="6"/>
  <c r="G548" i="6"/>
  <c r="G550" i="6"/>
  <c r="G552" i="6"/>
  <c r="G561" i="6"/>
  <c r="G570" i="6" s="1"/>
  <c r="G563" i="6"/>
  <c r="G565" i="6"/>
  <c r="G567" i="6"/>
  <c r="G574" i="6"/>
  <c r="G220" i="5" l="1"/>
  <c r="F17" i="9"/>
  <c r="F25" i="6"/>
  <c r="F21" i="6"/>
  <c r="F17" i="6"/>
  <c r="F14" i="6"/>
  <c r="F12" i="6"/>
  <c r="F24" i="6"/>
  <c r="F19" i="6"/>
  <c r="F23" i="6"/>
  <c r="F18" i="6"/>
  <c r="F22" i="6"/>
  <c r="F16" i="6"/>
  <c r="F13" i="6"/>
  <c r="F26" i="6"/>
  <c r="F20" i="6"/>
  <c r="F75" i="5"/>
  <c r="F71" i="5"/>
  <c r="F86" i="5"/>
  <c r="F81" i="5"/>
  <c r="F79" i="5"/>
  <c r="F76" i="5"/>
  <c r="F72" i="5"/>
  <c r="F73" i="5"/>
  <c r="F87" i="5"/>
  <c r="F82" i="5"/>
  <c r="F80" i="5"/>
  <c r="F78" i="5"/>
  <c r="F74" i="5"/>
  <c r="F70" i="5"/>
  <c r="F233" i="6"/>
  <c r="F228" i="6"/>
  <c r="F226" i="6"/>
  <c r="F222" i="6"/>
  <c r="F230" i="6"/>
  <c r="F223" i="6"/>
  <c r="F219" i="6"/>
  <c r="F232" i="6"/>
  <c r="F229" i="6"/>
  <c r="F224" i="6"/>
  <c r="F220" i="6"/>
  <c r="F231" i="6"/>
  <c r="F225" i="6"/>
  <c r="F221" i="6"/>
  <c r="G233" i="6"/>
  <c r="G231" i="6"/>
  <c r="G229" i="6"/>
  <c r="G226" i="6"/>
  <c r="G225" i="6"/>
  <c r="G224" i="6"/>
  <c r="G223" i="6"/>
  <c r="G222" i="6"/>
  <c r="G221" i="6"/>
  <c r="G220" i="6"/>
  <c r="G219" i="6"/>
  <c r="G230" i="6"/>
  <c r="G232" i="6"/>
  <c r="G228" i="6"/>
  <c r="F103" i="5"/>
  <c r="F99" i="5"/>
  <c r="F95" i="5"/>
  <c r="F105" i="5"/>
  <c r="F96" i="5"/>
  <c r="F102" i="5"/>
  <c r="F97" i="5"/>
  <c r="F93" i="5"/>
  <c r="F104" i="5"/>
  <c r="F101" i="5"/>
  <c r="F98" i="5"/>
  <c r="F94" i="5"/>
  <c r="F208" i="5"/>
  <c r="F184" i="5"/>
  <c r="F180" i="5"/>
  <c r="F175" i="5"/>
  <c r="F183" i="5"/>
  <c r="F187" i="5"/>
  <c r="F182" i="5"/>
  <c r="F178" i="5"/>
  <c r="F186" i="5"/>
  <c r="F181" i="5"/>
  <c r="F177" i="5"/>
  <c r="F174" i="5"/>
  <c r="F185" i="5"/>
  <c r="F134" i="5"/>
  <c r="F131" i="5"/>
  <c r="F126" i="5"/>
  <c r="F122" i="5"/>
  <c r="F118" i="5"/>
  <c r="F114" i="5"/>
  <c r="F136" i="5"/>
  <c r="F133" i="5"/>
  <c r="F127" i="5"/>
  <c r="F123" i="5"/>
  <c r="F119" i="5"/>
  <c r="F115" i="5"/>
  <c r="F135" i="5"/>
  <c r="F130" i="5"/>
  <c r="F128" i="5"/>
  <c r="F124" i="5"/>
  <c r="F120" i="5"/>
  <c r="F116" i="5"/>
  <c r="F112" i="5"/>
  <c r="F132" i="5"/>
  <c r="F125" i="5"/>
  <c r="F121" i="5"/>
  <c r="F117" i="5"/>
  <c r="F113" i="5"/>
  <c r="G135" i="5"/>
  <c r="G133" i="5"/>
  <c r="G131" i="5"/>
  <c r="G128" i="5"/>
  <c r="G127" i="5"/>
  <c r="G126" i="5"/>
  <c r="G125" i="5"/>
  <c r="G124" i="5"/>
  <c r="G123" i="5"/>
  <c r="G122" i="5"/>
  <c r="G121" i="5"/>
  <c r="G120" i="5"/>
  <c r="G119" i="5"/>
  <c r="G118" i="5"/>
  <c r="G117" i="5"/>
  <c r="G116" i="5"/>
  <c r="G115" i="5"/>
  <c r="G114" i="5"/>
  <c r="G113" i="5"/>
  <c r="G112" i="5"/>
  <c r="G136" i="5"/>
  <c r="G130" i="5"/>
  <c r="G132" i="5"/>
  <c r="G134" i="5"/>
  <c r="F61" i="5"/>
  <c r="F64" i="5"/>
  <c r="F60" i="5"/>
  <c r="F56" i="5"/>
  <c r="F54" i="5"/>
  <c r="F62" i="5"/>
  <c r="F57" i="5"/>
  <c r="F53" i="5"/>
  <c r="F59" i="5"/>
  <c r="F55" i="5"/>
  <c r="F63" i="5"/>
  <c r="F532" i="6"/>
  <c r="G453" i="6"/>
  <c r="F164" i="5"/>
  <c r="F167" i="5" s="1"/>
  <c r="F165" i="5"/>
  <c r="F166" i="5"/>
  <c r="F475" i="6"/>
  <c r="F162" i="5"/>
  <c r="F157" i="5"/>
  <c r="F152" i="5"/>
  <c r="F148" i="5"/>
  <c r="F144" i="5"/>
  <c r="F140" i="5"/>
  <c r="F159" i="5"/>
  <c r="F156" i="5"/>
  <c r="F153" i="5"/>
  <c r="F149" i="5"/>
  <c r="F145" i="5"/>
  <c r="F141" i="5"/>
  <c r="F161" i="5"/>
  <c r="F158" i="5"/>
  <c r="F154" i="5"/>
  <c r="F150" i="5"/>
  <c r="F146" i="5"/>
  <c r="F142" i="5"/>
  <c r="F138" i="5"/>
  <c r="F160" i="5"/>
  <c r="F151" i="5"/>
  <c r="F147" i="5"/>
  <c r="F143" i="5"/>
  <c r="F139" i="5"/>
  <c r="G162" i="5"/>
  <c r="G160" i="5"/>
  <c r="G158" i="5"/>
  <c r="G156" i="5"/>
  <c r="G159" i="5"/>
  <c r="G153" i="5"/>
  <c r="G149" i="5"/>
  <c r="G145" i="5"/>
  <c r="G141" i="5"/>
  <c r="G161" i="5"/>
  <c r="G154" i="5"/>
  <c r="G150" i="5"/>
  <c r="G146" i="5"/>
  <c r="G142" i="5"/>
  <c r="G138" i="5"/>
  <c r="G151" i="5"/>
  <c r="G147" i="5"/>
  <c r="G143" i="5"/>
  <c r="G139" i="5"/>
  <c r="G157" i="5"/>
  <c r="G152" i="5"/>
  <c r="G148" i="5"/>
  <c r="G144" i="5"/>
  <c r="G140" i="5"/>
  <c r="G214" i="6"/>
  <c r="F214" i="6"/>
  <c r="G105" i="5"/>
  <c r="G103" i="5"/>
  <c r="G101" i="5"/>
  <c r="G96" i="5"/>
  <c r="G102" i="5"/>
  <c r="G97" i="5"/>
  <c r="G93" i="5"/>
  <c r="G104" i="5"/>
  <c r="G98" i="5"/>
  <c r="G94" i="5"/>
  <c r="G99" i="5"/>
  <c r="G95" i="5"/>
  <c r="G100" i="5" l="1"/>
  <c r="G155" i="5"/>
  <c r="F155" i="5"/>
  <c r="F58" i="5"/>
  <c r="G129" i="5"/>
  <c r="G227" i="6"/>
  <c r="F15" i="6"/>
  <c r="F227" i="6"/>
  <c r="F129" i="5"/>
  <c r="F179" i="5"/>
  <c r="F100" i="5"/>
  <c r="F77" i="5"/>
</calcChain>
</file>

<file path=xl/sharedStrings.xml><?xml version="1.0" encoding="utf-8"?>
<sst xmlns="http://schemas.openxmlformats.org/spreadsheetml/2006/main" count="3668" uniqueCount="2171">
  <si>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</si>
  <si>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</si>
  <si>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</si>
  <si>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</si>
  <si>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</si>
  <si>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</si>
  <si>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rPr>
        <sz val="13"/>
        <color rgb="FF1E1B1D"/>
        <rFont val="Calibri"/>
        <family val="2"/>
        <charset val="1"/>
      </rPr>
      <t>The Site is intended for use as a directory of information relating to certain covered bond products ("</t>
    </r>
    <r>
      <rPr>
        <b/>
        <sz val="13"/>
        <color rgb="FF1E1B1D"/>
        <rFont val="Calibri"/>
        <family val="2"/>
        <charset val="1"/>
      </rPr>
      <t>Products</t>
    </r>
    <r>
      <rPr>
        <sz val="13"/>
        <color rgb="FF1E1B1D"/>
        <rFont val="Calibri"/>
        <family val="2"/>
        <charset val="1"/>
      </rPr>
      <t>") (the "</t>
    </r>
    <r>
      <rPr>
        <b/>
        <sz val="13"/>
        <color rgb="FF1E1B1D"/>
        <rFont val="Calibri"/>
        <family val="2"/>
        <charset val="1"/>
      </rPr>
      <t>Product Information</t>
    </r>
    <r>
      <rPr>
        <sz val="13"/>
        <color rgb="FF1E1B1D"/>
        <rFont val="Calibri"/>
        <family val="2"/>
        <charset val="1"/>
      </rPr>
      <t>") by an issuer of ("</t>
    </r>
    <r>
      <rPr>
        <b/>
        <sz val="13"/>
        <color rgb="FF1E1B1D"/>
        <rFont val="Calibri"/>
        <family val="2"/>
        <charset val="1"/>
      </rPr>
      <t>Issuer</t>
    </r>
    <r>
      <rPr>
        <sz val="13"/>
        <color rgb="FF1E1B1D"/>
        <rFont val="Calibri"/>
        <family val="2"/>
        <charset val="1"/>
      </rPr>
      <t>"), or potential investor in ("</t>
    </r>
    <r>
      <rPr>
        <b/>
        <sz val="13"/>
        <color rgb="FF1E1B1D"/>
        <rFont val="Calibri"/>
        <family val="2"/>
        <charset val="1"/>
      </rPr>
      <t>Investor</t>
    </r>
    <r>
      <rPr>
        <sz val="13"/>
        <color rgb="FF1E1B1D"/>
        <rFont val="Calibri"/>
        <family val="2"/>
        <charset val="1"/>
      </rPr>
      <t>"), such Products (an Issuer, Investor, or any other person accessing this Site, each a "</t>
    </r>
    <r>
      <rPr>
        <b/>
        <sz val="13"/>
        <color rgb="FF1E1B1D"/>
        <rFont val="Calibri"/>
        <family val="2"/>
        <charset val="1"/>
      </rPr>
      <t>User</t>
    </r>
    <r>
      <rPr>
        <sz val="13"/>
        <color rgb="FF1E1B1D"/>
        <rFont val="Calibri"/>
        <family val="2"/>
        <charset val="1"/>
      </rPr>
      <t>" or "</t>
    </r>
    <r>
      <rPr>
        <b/>
        <sz val="13"/>
        <color rgb="FF1E1B1D"/>
        <rFont val="Calibri"/>
        <family val="2"/>
        <charset val="1"/>
      </rPr>
      <t>you</t>
    </r>
    <r>
      <rPr>
        <sz val="13"/>
        <color rgb="FF1E1B1D"/>
        <rFont val="Calibri"/>
        <family val="2"/>
        <charset val="1"/>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</si>
  <si>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rPr>
        <sz val="13"/>
        <color rgb="FF1E1B1D"/>
        <rFont val="Calibri"/>
        <family val="2"/>
        <charset val="1"/>
      </rPr>
      <t xml:space="preserve"> These terms and conditions together with the documents referred to in them set out the terms of use ("</t>
    </r>
    <r>
      <rPr>
        <b/>
        <sz val="13"/>
        <color rgb="FF1E1B1D"/>
        <rFont val="Calibri"/>
        <family val="2"/>
        <charset val="1"/>
      </rPr>
      <t>T&amp;Cs</t>
    </r>
    <r>
      <rPr>
        <sz val="13"/>
        <color rgb="FF1E1B1D"/>
        <rFont val="Calibri"/>
        <family val="2"/>
        <charset val="1"/>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</si>
  <si>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charset val="1"/>
      </rPr>
      <t>Our Acceptable Use Policy</t>
    </r>
    <r>
      <rPr>
        <sz val="13"/>
        <color rgb="FF1E1B1D"/>
        <rFont val="Calibri"/>
        <family val="2"/>
        <charset val="1"/>
      </rPr>
      <t> and </t>
    </r>
    <r>
      <rPr>
        <b/>
        <sz val="13"/>
        <color rgb="FF1E1B1D"/>
        <rFont val="Calibri"/>
        <family val="2"/>
        <charset val="1"/>
      </rPr>
      <t>Privacy Policy</t>
    </r>
    <r>
      <rPr>
        <sz val="13"/>
        <color rgb="FF1E1B1D"/>
        <rFont val="Calibri"/>
        <family val="2"/>
        <charset val="1"/>
      </rPr>
      <t> are incorporated into these T&amp;Cs.</t>
    </r>
  </si>
  <si>
    <r>
      <rPr>
        <sz val="13"/>
        <color rgb="FF1E1B1D"/>
        <rFont val="Calibri"/>
        <family val="2"/>
        <charset val="1"/>
      </rPr>
      <t xml:space="preserve"> Please read the T&amp;Cs carefully before you start to use the Site. By clicking </t>
    </r>
    <r>
      <rPr>
        <b/>
        <sz val="13"/>
        <color rgb="FF1E1B1D"/>
        <rFont val="Calibri"/>
        <family val="2"/>
        <charset val="1"/>
      </rPr>
      <t>'Accept'</t>
    </r>
    <r>
      <rPr>
        <sz val="13"/>
        <color rgb="FF1E1B1D"/>
        <rFont val="Calibri"/>
        <family val="2"/>
        <charset val="1"/>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</si>
  <si>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</si>
  <si>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</si>
  <si>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</si>
  <si>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</si>
  <si>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</si>
  <si>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</si>
  <si>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rPr>
        <sz val="13"/>
        <rFont val="Calibri"/>
        <family val="2"/>
        <charset val="1"/>
      </rP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charset val="1"/>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charset val="1"/>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</si>
  <si>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</si>
  <si>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</si>
  <si>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</si>
  <si>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</si>
  <si>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</si>
  <si>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</si>
  <si>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</si>
  <si>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</si>
  <si>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</si>
  <si>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</si>
  <si>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</si>
  <si>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</si>
  <si>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</si>
  <si>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</si>
  <si>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</si>
  <si>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</si>
  <si>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</si>
  <si>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</si>
  <si>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</si>
  <si>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</si>
  <si>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</si>
  <si>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</si>
  <si>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</si>
  <si>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</si>
  <si>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</si>
  <si>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</si>
  <si>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</si>
  <si>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</si>
  <si>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</si>
  <si>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</si>
  <si>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</si>
  <si>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</si>
  <si>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</si>
  <si>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rPr>
        <sz val="13"/>
        <rFont val="Calibri"/>
        <family val="2"/>
        <charset val="1"/>
      </rPr>
      <t>Issuers will be provided with a unique user identification code and password (the "</t>
    </r>
    <r>
      <rPr>
        <b/>
        <sz val="13"/>
        <rFont val="Calibri"/>
        <family val="2"/>
        <charset val="1"/>
      </rPr>
      <t>User Details</t>
    </r>
    <r>
      <rPr>
        <sz val="13"/>
        <rFont val="Calibri"/>
        <family val="2"/>
        <charset val="1"/>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</si>
  <si>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</si>
  <si>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</si>
  <si>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</si>
  <si>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</si>
  <si>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</si>
  <si>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</si>
  <si>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</si>
  <si>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</si>
  <si>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</si>
  <si>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rPr>
        <sz val="13"/>
        <color rgb="FF1E1B1D"/>
        <rFont val="Calibri"/>
        <family val="2"/>
        <charset val="1"/>
      </rPr>
      <t>When using the Site, you must comply with the provisions of our </t>
    </r>
    <r>
      <rPr>
        <b/>
        <sz val="13"/>
        <color rgb="FF1E1B1D"/>
        <rFont val="Calibri"/>
        <family val="2"/>
        <charset val="1"/>
      </rPr>
      <t>Acceptable Use Policy</t>
    </r>
    <r>
      <rPr>
        <sz val="13"/>
        <color rgb="FF1E1B1D"/>
        <rFont val="Calibri"/>
        <family val="2"/>
        <charset val="1"/>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charset val="1"/>
      </rPr>
      <t>Acceptable Use Policy</t>
    </r>
    <r>
      <rPr>
        <sz val="13"/>
        <color rgb="FF1E1B1D"/>
        <rFont val="Calibri"/>
        <family val="2"/>
        <charset val="1"/>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</si>
  <si>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</si>
  <si>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</si>
  <si>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</si>
  <si>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</si>
  <si>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</si>
  <si>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</si>
  <si>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</si>
  <si>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</si>
  <si>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</si>
  <si>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</si>
  <si>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</si>
  <si>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</si>
  <si>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</si>
  <si>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</si>
  <si>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</si>
  <si>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</si>
  <si>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</si>
  <si>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</si>
  <si>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</si>
  <si>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</si>
  <si>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</si>
  <si>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</si>
  <si>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</si>
  <si>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</si>
  <si>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</si>
  <si>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</si>
  <si>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</si>
  <si>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</si>
  <si>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</si>
  <si>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</si>
  <si>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</si>
  <si>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</si>
  <si>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</si>
  <si>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</si>
  <si>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</si>
  <si>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</si>
  <si>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</si>
  <si>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</si>
  <si>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</si>
  <si>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</si>
  <si>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</si>
  <si>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</si>
  <si>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</si>
  <si>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</si>
  <si>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</si>
  <si>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</si>
  <si>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</si>
  <si>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</si>
  <si>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</si>
  <si>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</si>
  <si>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</si>
  <si>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</si>
  <si>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</si>
  <si>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</si>
  <si>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</si>
  <si>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</si>
  <si>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</si>
  <si>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</si>
  <si>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</si>
  <si>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</si>
  <si>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</si>
  <si>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</si>
  <si>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</si>
  <si>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</si>
  <si>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</si>
  <si>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</si>
  <si>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</si>
  <si>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rPr>
        <sz val="13"/>
        <color rgb="FF1E1B1D"/>
        <rFont val="Calibri"/>
        <family val="2"/>
        <charset val="1"/>
      </rPr>
      <t>The Covered Bond Label Foundation ("</t>
    </r>
    <r>
      <rPr>
        <b/>
        <sz val="13"/>
        <color rgb="FF1E1B1D"/>
        <rFont val="Calibri"/>
        <family val="2"/>
        <charset val="1"/>
      </rPr>
      <t>we</t>
    </r>
    <r>
      <rPr>
        <sz val="13"/>
        <color rgb="FF1E1B1D"/>
        <rFont val="Calibri"/>
        <family val="2"/>
        <charset val="1"/>
      </rPr>
      <t>" or "</t>
    </r>
    <r>
      <rPr>
        <b/>
        <sz val="13"/>
        <color rgb="FF1E1B1D"/>
        <rFont val="Calibri"/>
        <family val="2"/>
        <charset val="1"/>
      </rPr>
      <t>us</t>
    </r>
    <r>
      <rPr>
        <sz val="13"/>
        <color rgb="FF1E1B1D"/>
        <rFont val="Calibri"/>
        <family val="2"/>
        <charset val="1"/>
      </rPr>
      <t>") is committed to protecting and respecting the privacy of our users.</t>
    </r>
  </si>
  <si>
    <r>
      <rPr>
        <sz val="13"/>
        <rFont val="Calibri"/>
        <family val="2"/>
        <charset val="1"/>
      </rP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charset val="1"/>
      </rPr>
      <t>you</t>
    </r>
    <r>
      <rPr>
        <sz val="13"/>
        <rFont val="Calibri"/>
        <family val="2"/>
        <charset val="1"/>
      </rPr>
      <t>") will be processed by us or by third parties. Please read the following carefully to understand our views and practices regarding your personal information and how we will treat it.</t>
    </r>
  </si>
  <si>
    <r>
      <rPr>
        <sz val="13"/>
        <rFont val="Calibri"/>
        <family val="2"/>
        <charset val="1"/>
      </rPr>
      <t>For the purpose of the Law of 8 December 1992 on the protection of privacy in relation to processing of personal information (</t>
    </r>
    <r>
      <rPr>
        <i/>
        <sz val="13"/>
        <rFont val="Calibri"/>
        <family val="2"/>
        <charset val="1"/>
      </rPr>
      <t>loi relative à la protection de la vie privée à l'égard des traitements de données à caractère personnel / wet tot bescherming van de persoonlijke levensfeer ten opzichte van de verwerking van persoonsgegevens</t>
    </r>
    <r>
      <rPr>
        <sz val="13"/>
        <rFont val="Calibri"/>
        <family val="2"/>
        <charset val="1"/>
      </rPr>
      <t>) (the "</t>
    </r>
    <r>
      <rPr>
        <b/>
        <sz val="13"/>
        <rFont val="Calibri"/>
        <family val="2"/>
        <charset val="1"/>
      </rPr>
      <t>Belgian DPL</t>
    </r>
    <r>
      <rPr>
        <sz val="13"/>
        <rFont val="Calibri"/>
        <family val="2"/>
        <charset val="1"/>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</si>
  <si>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</si>
  <si>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</si>
  <si>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</si>
  <si>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</si>
  <si>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</si>
  <si>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</si>
  <si>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</si>
  <si>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</si>
  <si>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</si>
  <si>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</si>
  <si>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</si>
  <si>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</si>
  <si>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</si>
  <si>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</si>
  <si>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</si>
  <si>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</si>
  <si>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</si>
  <si>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rPr>
        <sz val="13"/>
        <rFont val="Calibri"/>
        <family val="2"/>
        <charset val="1"/>
      </rPr>
      <t>· By submitting your personal information, you also agree that such information may be transferred to, and stored at, a destination outside the European Economic Area ("</t>
    </r>
    <r>
      <rPr>
        <b/>
        <sz val="13"/>
        <rFont val="Calibri"/>
        <family val="2"/>
        <charset val="1"/>
      </rPr>
      <t>EEA</t>
    </r>
    <r>
      <rPr>
        <sz val="13"/>
        <rFont val="Calibri"/>
        <family val="2"/>
        <charset val="1"/>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</si>
  <si>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</si>
  <si>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</si>
  <si>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</si>
  <si>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</si>
  <si>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</si>
  <si>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</si>
  <si>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</si>
  <si>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</si>
  <si>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</si>
  <si>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</si>
  <si>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</si>
  <si>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</si>
  <si>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</si>
  <si>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2021 Version</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</si>
  <si>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</si>
  <si>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</si>
  <si>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</si>
  <si>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</si>
  <si>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</si>
  <si>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</si>
  <si>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</si>
  <si>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</si>
  <si>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</si>
  <si>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</si>
  <si>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</si>
  <si>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</si>
  <si>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</si>
  <si>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</si>
  <si>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</si>
  <si>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</si>
  <si>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</si>
  <si>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</si>
  <si>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</si>
  <si>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</si>
  <si>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</si>
  <si>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</si>
  <si>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</si>
  <si>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</si>
  <si>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</si>
  <si>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</si>
  <si>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</si>
  <si>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</si>
  <si>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</si>
  <si>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</si>
  <si>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</si>
  <si>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</si>
  <si>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</si>
  <si>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</si>
  <si>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</si>
  <si>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</si>
  <si>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</si>
  <si>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</si>
  <si>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</si>
  <si>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</si>
  <si>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</si>
  <si>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</si>
  <si>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</si>
  <si>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field_number</t>
  </si>
  <si>
    <t>field_comment</t>
  </si>
  <si>
    <t>value_number</t>
  </si>
  <si>
    <t>value_character</t>
  </si>
  <si>
    <t>2B</t>
  </si>
  <si>
    <t>G.1.1.1</t>
  </si>
  <si>
    <t>Country</t>
  </si>
  <si>
    <t>Czech Republic</t>
  </si>
  <si>
    <t>G.1.1.2</t>
  </si>
  <si>
    <t>Issuer Name</t>
  </si>
  <si>
    <t>Komerční banka a.s.</t>
  </si>
  <si>
    <t>G.1.1.4</t>
  </si>
  <si>
    <t>Cut-off Date</t>
  </si>
  <si>
    <t>31/03/2021</t>
  </si>
  <si>
    <t>G.3.1.1</t>
  </si>
  <si>
    <t>Total Cover Assets</t>
  </si>
  <si>
    <t>G.3.1.2</t>
  </si>
  <si>
    <t>Outstanding Covered Bonds</t>
  </si>
  <si>
    <t>G.3.3.1</t>
  </si>
  <si>
    <t>composition / mortgages</t>
  </si>
  <si>
    <t>G.3.3.2</t>
  </si>
  <si>
    <t>composition / public sector</t>
  </si>
  <si>
    <t>G.3.3.3</t>
  </si>
  <si>
    <t>composition / shipping</t>
  </si>
  <si>
    <t>G.3.3.4</t>
  </si>
  <si>
    <t>composition / substitute</t>
  </si>
  <si>
    <t>G.3.3.5</t>
  </si>
  <si>
    <t>composition / others</t>
  </si>
  <si>
    <t>OG.3.3.1-I</t>
  </si>
  <si>
    <t>of which liquidity buffer (text)</t>
  </si>
  <si>
    <t>liquidity buffer</t>
  </si>
  <si>
    <t>OG.3.3.1-II</t>
  </si>
  <si>
    <t>of which liquidity buffer (value)</t>
  </si>
  <si>
    <t>G.3.4.1</t>
  </si>
  <si>
    <t>WAL aktiv v letech</t>
  </si>
  <si>
    <t>G.3.4.2</t>
  </si>
  <si>
    <t>maturity bucket 0-1Y</t>
  </si>
  <si>
    <t>G.3.4.3</t>
  </si>
  <si>
    <t>maturity bucket 1-2Y</t>
  </si>
  <si>
    <t>G.3.4.4</t>
  </si>
  <si>
    <t>maturity bucket 2-3Y</t>
  </si>
  <si>
    <t>G.3.4.5</t>
  </si>
  <si>
    <t>maturity bucket 3-4Y</t>
  </si>
  <si>
    <t>G.3.4.6</t>
  </si>
  <si>
    <t>maturity bucket 4-5Y</t>
  </si>
  <si>
    <t>G.3.4.7</t>
  </si>
  <si>
    <t>maturity bucket 5-10Y</t>
  </si>
  <si>
    <t>G.3.4.8</t>
  </si>
  <si>
    <t>maturity bucket 10+Y</t>
  </si>
  <si>
    <t>G.3.5.1-I</t>
  </si>
  <si>
    <t>kontraktuální WAL bondů v letech</t>
  </si>
  <si>
    <t>G.3.5.1-II</t>
  </si>
  <si>
    <t>extended WAL bondů v letech</t>
  </si>
  <si>
    <t>G.3.5.3-I</t>
  </si>
  <si>
    <t>kontraktuální maturity bucket 0-1Y</t>
  </si>
  <si>
    <t>G.3.5.4-I</t>
  </si>
  <si>
    <t>kontraktuální maturity bucket 1-2Y</t>
  </si>
  <si>
    <t>G.3.5.5-I</t>
  </si>
  <si>
    <t>kontraktuální maturity bucket 2-3Y</t>
  </si>
  <si>
    <t>G.3.5.6-I</t>
  </si>
  <si>
    <t>kontraktuální maturity bucket 3-4Y</t>
  </si>
  <si>
    <t>G.3.5.7-I</t>
  </si>
  <si>
    <t>kontraktuální maturity bucket 4-5Y</t>
  </si>
  <si>
    <t>G.3.5.8-I</t>
  </si>
  <si>
    <t>kontraktuální maturity bucket 5-10Y</t>
  </si>
  <si>
    <t>G.3.5.9-I</t>
  </si>
  <si>
    <t>kontraktuální maturity bucket 10+Y</t>
  </si>
  <si>
    <t>G.3.5.3-II</t>
  </si>
  <si>
    <t>extended maturity bucket 0-1Y</t>
  </si>
  <si>
    <t>G.3.5.4-II</t>
  </si>
  <si>
    <t>extended maturity bucket 1-2Y</t>
  </si>
  <si>
    <t>G.3.5.5-II</t>
  </si>
  <si>
    <t>extended maturity bucket 2-3Y</t>
  </si>
  <si>
    <t>G.3.5.6-II</t>
  </si>
  <si>
    <t>extended maturity bucket 3-4Y</t>
  </si>
  <si>
    <t>G.3.5.7-II</t>
  </si>
  <si>
    <t>extended maturity bucket 4-5Y</t>
  </si>
  <si>
    <t>G.3.5.8-II</t>
  </si>
  <si>
    <t>extended maturity bucket 5-10Y</t>
  </si>
  <si>
    <t>G.3.5.9-II</t>
  </si>
  <si>
    <t>extended maturity bucket 10+Y</t>
  </si>
  <si>
    <t>G.3.6.1-I</t>
  </si>
  <si>
    <t>aktiva v měně EUR před zajištěním</t>
  </si>
  <si>
    <t>G.3.6.2-I</t>
  </si>
  <si>
    <t>aktiva v měně AUD před zajištěním</t>
  </si>
  <si>
    <t>G.3.6.3-I</t>
  </si>
  <si>
    <t>aktiva v měně BRL před zajištěním</t>
  </si>
  <si>
    <t>G.3.6.4-I</t>
  </si>
  <si>
    <t>aktiva v měně CAD před zajištěním</t>
  </si>
  <si>
    <t>G.3.6.5-I</t>
  </si>
  <si>
    <t>aktiva v měně CHF před zajištěním</t>
  </si>
  <si>
    <t>G.3.6.6-I</t>
  </si>
  <si>
    <t>aktiva v měně CZK před zajištěním</t>
  </si>
  <si>
    <t>G.3.6.7-I</t>
  </si>
  <si>
    <t>aktiva v měně DKK před zajištěním</t>
  </si>
  <si>
    <t>G.3.6.8-I</t>
  </si>
  <si>
    <t>aktiva v měně GBP před zajištěním</t>
  </si>
  <si>
    <t>G.3.6.9-I</t>
  </si>
  <si>
    <t>aktiva v měně HKD před zajištěním</t>
  </si>
  <si>
    <t>G.3.6.10-I</t>
  </si>
  <si>
    <t>aktiva v měně JPY před zajištěním</t>
  </si>
  <si>
    <t>G.3.6.11-I</t>
  </si>
  <si>
    <t>aktiva v měně KRW před zajištěním</t>
  </si>
  <si>
    <t>G.3.6.12-I</t>
  </si>
  <si>
    <t>aktiva v měně NOK před zajištěním</t>
  </si>
  <si>
    <t>G.3.6.13-I</t>
  </si>
  <si>
    <t>aktiva v měně PLN před zajištěním</t>
  </si>
  <si>
    <t>G.3.6.14-I</t>
  </si>
  <si>
    <t>aktiva v měně SEK před zajištěním</t>
  </si>
  <si>
    <t>G.3.6.15-I</t>
  </si>
  <si>
    <t>aktiva v měně SGD před zajištěním</t>
  </si>
  <si>
    <t>G.3.6.16-I</t>
  </si>
  <si>
    <t>aktiva v měně USD před zajištěním</t>
  </si>
  <si>
    <t>G.3.6.17-I</t>
  </si>
  <si>
    <t>aktiva v měně Other před zajištěním</t>
  </si>
  <si>
    <t>G.3.6.1-II</t>
  </si>
  <si>
    <t>aktiva v měně EUR po zajištění</t>
  </si>
  <si>
    <t>G.3.6.2-II</t>
  </si>
  <si>
    <t>aktiva v měně AUD po zajištění</t>
  </si>
  <si>
    <t>G.3.6.3-II</t>
  </si>
  <si>
    <t>aktiva v měně BRL po zajištění</t>
  </si>
  <si>
    <t>G.3.6.4-II</t>
  </si>
  <si>
    <t>aktiva v měně CAD po zajištění</t>
  </si>
  <si>
    <t>G.3.6.5-II</t>
  </si>
  <si>
    <t>aktiva v měně CHF po zajištění</t>
  </si>
  <si>
    <t>G.3.6.6-II</t>
  </si>
  <si>
    <t>aktiva v měně CZK po zajištění</t>
  </si>
  <si>
    <t>G.3.6.7-II</t>
  </si>
  <si>
    <t>aktiva v měně DKK po zajištění</t>
  </si>
  <si>
    <t>G.3.6.8-II</t>
  </si>
  <si>
    <t>aktiva v měně GBP po zajištění</t>
  </si>
  <si>
    <t>G.3.6.9-II</t>
  </si>
  <si>
    <t>aktiva v měně HKD po zajištění</t>
  </si>
  <si>
    <t>G.3.6.10-II</t>
  </si>
  <si>
    <t>aktiva v měně JPY po zajištění</t>
  </si>
  <si>
    <t>G.3.6.11-II</t>
  </si>
  <si>
    <t>aktiva v měně KRW po zajištění</t>
  </si>
  <si>
    <t>G.3.6.12-II</t>
  </si>
  <si>
    <t>aktiva v měně NOK po zajištění</t>
  </si>
  <si>
    <t>G.3.6.13-II</t>
  </si>
  <si>
    <t>aktiva v měně PLN po zajištění</t>
  </si>
  <si>
    <t>G.3.6.14-II</t>
  </si>
  <si>
    <t>aktiva v měně SEK po zajištění</t>
  </si>
  <si>
    <t>G.3.6.15-II</t>
  </si>
  <si>
    <t>aktiva v měně SGD po zajištění</t>
  </si>
  <si>
    <t>G.3.6.16-II</t>
  </si>
  <si>
    <t>aktiva v měně USD po zajištění</t>
  </si>
  <si>
    <t>G.3.6.17-II</t>
  </si>
  <si>
    <t>aktiva v měně Other po zajištění</t>
  </si>
  <si>
    <t>G.3.7.1-I</t>
  </si>
  <si>
    <t>bondy v měně EUR před zajištěním</t>
  </si>
  <si>
    <t>G.3.7.2-I</t>
  </si>
  <si>
    <t>bondy v měně AUD před zajištěním</t>
  </si>
  <si>
    <t>G.3.7.3-I</t>
  </si>
  <si>
    <t>bondy v měně BRL před zajištěním</t>
  </si>
  <si>
    <t>G.3.7.4-I</t>
  </si>
  <si>
    <t>bondy v měně CAD před zajištěním</t>
  </si>
  <si>
    <t>G.3.7.5-I</t>
  </si>
  <si>
    <t>bondy v měně CHF před zajištěním</t>
  </si>
  <si>
    <t>G.3.7.6-I</t>
  </si>
  <si>
    <t>bondy v měně CZK před zajištěním</t>
  </si>
  <si>
    <t>G.3.7.7-I</t>
  </si>
  <si>
    <t>bondy v měně DKK před zajištěním</t>
  </si>
  <si>
    <t>G.3.7.8-I</t>
  </si>
  <si>
    <t>bondy v měně GBP před zajištěním</t>
  </si>
  <si>
    <t>G.3.7.9-I</t>
  </si>
  <si>
    <t>bondy v měně HKD před zajištěním</t>
  </si>
  <si>
    <t>G.3.7.10-I</t>
  </si>
  <si>
    <t>bondy v měně JPY před zajištěním</t>
  </si>
  <si>
    <t>G.3.7.11-I</t>
  </si>
  <si>
    <t>bondy v měně KRW před zajištěním</t>
  </si>
  <si>
    <t>G.3.7.12-I</t>
  </si>
  <si>
    <t>bondy v měně NOK před zajištěním</t>
  </si>
  <si>
    <t>G.3.7.13-I</t>
  </si>
  <si>
    <t>bondy v měně PLN před zajištěním</t>
  </si>
  <si>
    <t>G.3.7.14-I</t>
  </si>
  <si>
    <t>bondy v měně SEK před zajištěním</t>
  </si>
  <si>
    <t>G.3.7.15-I</t>
  </si>
  <si>
    <t>bondy v měně SGD před zajištěním</t>
  </si>
  <si>
    <t>G.3.7.16-I</t>
  </si>
  <si>
    <t>bondy v měně USD před zajištěním</t>
  </si>
  <si>
    <t>G.3.7.17-I</t>
  </si>
  <si>
    <t>bondy v měně Other před zajištěním</t>
  </si>
  <si>
    <t>G.3.7.1-II</t>
  </si>
  <si>
    <t>bondy v měně EUR po zajištění</t>
  </si>
  <si>
    <t>G.3.7.2-II</t>
  </si>
  <si>
    <t>bondy v měně AUD po zajištění</t>
  </si>
  <si>
    <t>G.3.7.3-II</t>
  </si>
  <si>
    <t>bondy v měně BRL po zajištění</t>
  </si>
  <si>
    <t>G.3.7.4-II</t>
  </si>
  <si>
    <t>bondy v měně CAD po zajištění</t>
  </si>
  <si>
    <t>G.3.7.5-II</t>
  </si>
  <si>
    <t>bondy v měně CHF po zajištění</t>
  </si>
  <si>
    <t>G.3.7.6-II</t>
  </si>
  <si>
    <t>bondy v měně CZK po zajištění</t>
  </si>
  <si>
    <t>G.3.7.7-II</t>
  </si>
  <si>
    <t>bondy v měně DKK po zajištění</t>
  </si>
  <si>
    <t>G.3.7.8-II</t>
  </si>
  <si>
    <t>bondy v měně GBP po zajištění</t>
  </si>
  <si>
    <t>G.3.7.9-II</t>
  </si>
  <si>
    <t>bondy v měně HKD po zajištění</t>
  </si>
  <si>
    <t>G.3.7.10-II</t>
  </si>
  <si>
    <t>bondy v měně JPY po zajištění</t>
  </si>
  <si>
    <t>G.3.7.11-II</t>
  </si>
  <si>
    <t>bondy v měně KRW po zajištění</t>
  </si>
  <si>
    <t>G.3.7.12-II</t>
  </si>
  <si>
    <t>bondy v měně NOK po zajištění</t>
  </si>
  <si>
    <t>G.3.7.13-II</t>
  </si>
  <si>
    <t>bondy v měně PLN po zajištění</t>
  </si>
  <si>
    <t>G.3.7.14-II</t>
  </si>
  <si>
    <t>bondy v měně SEK po zajištění</t>
  </si>
  <si>
    <t>G.3.7.15-II</t>
  </si>
  <si>
    <t>bondy v měně SGD po zajištění</t>
  </si>
  <si>
    <t>G.3.7.16-II</t>
  </si>
  <si>
    <t>bondy v měně USD po zajištění</t>
  </si>
  <si>
    <t>G.3.7.17-II</t>
  </si>
  <si>
    <t>bondy v měně Other po zajištění</t>
  </si>
  <si>
    <t>G.3.8.1-I</t>
  </si>
  <si>
    <t>bondy s kupónem typu fixed</t>
  </si>
  <si>
    <t>G.3.8.2-I</t>
  </si>
  <si>
    <t>bondy s kupónem typu floating</t>
  </si>
  <si>
    <t>G.3.8.3-I</t>
  </si>
  <si>
    <t>bondy s kupónem typu other</t>
  </si>
  <si>
    <t>G.3.8.1-II</t>
  </si>
  <si>
    <t>G.3.8.2-II</t>
  </si>
  <si>
    <t>G.3.8.3-II</t>
  </si>
  <si>
    <t>G.3.9.1</t>
  </si>
  <si>
    <t>substitute assets - cash</t>
  </si>
  <si>
    <t>G.3.9.2</t>
  </si>
  <si>
    <t>substitute assets - supernatural govvies</t>
  </si>
  <si>
    <t>G.3.9.3</t>
  </si>
  <si>
    <t>substitute assets - central banks</t>
  </si>
  <si>
    <t>G.3.9.4</t>
  </si>
  <si>
    <t>substitute assets - credit institutions</t>
  </si>
  <si>
    <t>G.3.9.5</t>
  </si>
  <si>
    <t>substitute assets - others</t>
  </si>
  <si>
    <t>G.3.10.1</t>
  </si>
  <si>
    <t>substitute assets - domestic</t>
  </si>
  <si>
    <t>G.3.10.2</t>
  </si>
  <si>
    <t>substitute assets - Eurozone</t>
  </si>
  <si>
    <t>G.3.10.3</t>
  </si>
  <si>
    <t>substitute assets - rest of EU</t>
  </si>
  <si>
    <t>G.3.10.4</t>
  </si>
  <si>
    <t>substitute assets - EEA</t>
  </si>
  <si>
    <t>G.3.10.5</t>
  </si>
  <si>
    <t>substitute assets - Switzerland</t>
  </si>
  <si>
    <t>G.3.10.6</t>
  </si>
  <si>
    <t>substitute assets - Australia</t>
  </si>
  <si>
    <t>G.3.10.7</t>
  </si>
  <si>
    <t>substitute assets - Brazil</t>
  </si>
  <si>
    <t>G.3.10.8</t>
  </si>
  <si>
    <t>substitute assets - Canada</t>
  </si>
  <si>
    <t>G.3.10.9</t>
  </si>
  <si>
    <t>substitute assets - Japan</t>
  </si>
  <si>
    <t>G.3.10.10</t>
  </si>
  <si>
    <t>substitute assets - Korea</t>
  </si>
  <si>
    <t>G.3.10.11</t>
  </si>
  <si>
    <t>substitute assets - New Zealand</t>
  </si>
  <si>
    <t>G.3.10.12</t>
  </si>
  <si>
    <t>substitute assets - Singapore</t>
  </si>
  <si>
    <t>G.3.10.13</t>
  </si>
  <si>
    <t>substitute assets - US</t>
  </si>
  <si>
    <t>G.3.10.14</t>
  </si>
  <si>
    <t>substitute assets - Other</t>
  </si>
  <si>
    <t>G.3.10.15</t>
  </si>
  <si>
    <t>substitute assets - Total EU</t>
  </si>
  <si>
    <t>G.3.11.1</t>
  </si>
  <si>
    <t>liquid assets - substitute and other marketable</t>
  </si>
  <si>
    <t>G.3.11.2</t>
  </si>
  <si>
    <t>liquid assets - central bank eligible</t>
  </si>
  <si>
    <t>G.3.11.3</t>
  </si>
  <si>
    <t>liquid assets - others</t>
  </si>
  <si>
    <t>G.3.13.1</t>
  </si>
  <si>
    <t>derivatives - notional</t>
  </si>
  <si>
    <t>G.3.13.2</t>
  </si>
  <si>
    <t>type of interest rate swaps</t>
  </si>
  <si>
    <t>ND1</t>
  </si>
  <si>
    <t>G.3.13.3</t>
  </si>
  <si>
    <t>type of currency rate swaps</t>
  </si>
  <si>
    <t>intra-group</t>
  </si>
  <si>
    <t>OG.3.13.1</t>
  </si>
  <si>
    <t>NPV of derivatives in cover pool</t>
  </si>
  <si>
    <t>G.3.14.1</t>
  </si>
  <si>
    <t>cover pool involved in special strategy</t>
  </si>
  <si>
    <t>N</t>
  </si>
  <si>
    <t>M.7.1.1</t>
  </si>
  <si>
    <t>mortgages residential</t>
  </si>
  <si>
    <t>M.7.1.2</t>
  </si>
  <si>
    <t>mortgages commercial</t>
  </si>
  <si>
    <t>M.7.1.3</t>
  </si>
  <si>
    <t>mortgages other</t>
  </si>
  <si>
    <t>M.7.2.1</t>
  </si>
  <si>
    <t>number of residential mortgages</t>
  </si>
  <si>
    <t>M.7.3.1</t>
  </si>
  <si>
    <t>top ten residential mortgages</t>
  </si>
  <si>
    <t>0.98%</t>
  </si>
  <si>
    <t>M.7.4.2</t>
  </si>
  <si>
    <t>residential loans in Austria</t>
  </si>
  <si>
    <t xml:space="preserve">  0.00%</t>
  </si>
  <si>
    <t>M.7.4.3</t>
  </si>
  <si>
    <t>residential loans in Belgium</t>
  </si>
  <si>
    <t>M.7.4.4</t>
  </si>
  <si>
    <t>residential loans in Bulgaria</t>
  </si>
  <si>
    <t>M.7.4.5</t>
  </si>
  <si>
    <t>residential loans in Croatia</t>
  </si>
  <si>
    <t>M.7.4.6</t>
  </si>
  <si>
    <t>residential loans in Cyprus</t>
  </si>
  <si>
    <t>M.7.4.7</t>
  </si>
  <si>
    <t>residential loans in Czech Republic</t>
  </si>
  <si>
    <t>100.00%</t>
  </si>
  <si>
    <t>M.7.4.8</t>
  </si>
  <si>
    <t>residential loans in Denmark</t>
  </si>
  <si>
    <t>M.7.4.9</t>
  </si>
  <si>
    <t>residential loans in Estonia</t>
  </si>
  <si>
    <t>M.7.4.10</t>
  </si>
  <si>
    <t>residential loans in Finland</t>
  </si>
  <si>
    <t>M.7.4.11</t>
  </si>
  <si>
    <t>residential loans in France</t>
  </si>
  <si>
    <t>M.7.4.12</t>
  </si>
  <si>
    <t>residential loans in Germany</t>
  </si>
  <si>
    <t>M.7.4.13</t>
  </si>
  <si>
    <t>residential loans in Greece</t>
  </si>
  <si>
    <t>M.7.4.14</t>
  </si>
  <si>
    <t>residential loans in Netherlands</t>
  </si>
  <si>
    <t>M.7.4.15</t>
  </si>
  <si>
    <t>residential loans in Hungary</t>
  </si>
  <si>
    <t>M.7.4.16</t>
  </si>
  <si>
    <t>residential loans in Ireland</t>
  </si>
  <si>
    <t>M.7.4.17</t>
  </si>
  <si>
    <t>residential loans in Italy</t>
  </si>
  <si>
    <t>M.7.4.18</t>
  </si>
  <si>
    <t>residential loans in Latvia</t>
  </si>
  <si>
    <t>M.7.4.19</t>
  </si>
  <si>
    <t>residential loans in Lithuania</t>
  </si>
  <si>
    <t>M.7.4.20</t>
  </si>
  <si>
    <t>residential loans in Luxembourg</t>
  </si>
  <si>
    <t>M.7.4.21</t>
  </si>
  <si>
    <t>residential loans in Malta</t>
  </si>
  <si>
    <t>M.7.4.22</t>
  </si>
  <si>
    <t>residential loans in Poland</t>
  </si>
  <si>
    <t>M.7.4.23</t>
  </si>
  <si>
    <t>residential loans in Portugal</t>
  </si>
  <si>
    <t>M.7.4.24</t>
  </si>
  <si>
    <t>residential loans in Romania</t>
  </si>
  <si>
    <t>M.7.4.25</t>
  </si>
  <si>
    <t>residential loans in Slovakia</t>
  </si>
  <si>
    <t>M.7.4.26</t>
  </si>
  <si>
    <t>residential loans in Slovenia</t>
  </si>
  <si>
    <t>M.7.4.27</t>
  </si>
  <si>
    <t>residential loans in Spain</t>
  </si>
  <si>
    <t>M.7.4.28</t>
  </si>
  <si>
    <t>residential loans in Sweden</t>
  </si>
  <si>
    <t>M.7.4.30</t>
  </si>
  <si>
    <t>residential loans in United Kingdom</t>
  </si>
  <si>
    <t>M.7.4.31</t>
  </si>
  <si>
    <t>residential loans in Iceland</t>
  </si>
  <si>
    <t>M.7.4.32</t>
  </si>
  <si>
    <t>residential loans in Liechtenstein</t>
  </si>
  <si>
    <t>M.7.4.34</t>
  </si>
  <si>
    <t>residential loans in Norway</t>
  </si>
  <si>
    <t>M.7.4.35</t>
  </si>
  <si>
    <t>residential loans in Switzerland</t>
  </si>
  <si>
    <t>M.7.4.36</t>
  </si>
  <si>
    <t>residential loans in Australia</t>
  </si>
  <si>
    <t>M.7.4.37</t>
  </si>
  <si>
    <t>residential loans in Brazil</t>
  </si>
  <si>
    <t>M.7.4.38</t>
  </si>
  <si>
    <t>residential loans in Canada</t>
  </si>
  <si>
    <t>M.7.4.39</t>
  </si>
  <si>
    <t>residential loans in Japan</t>
  </si>
  <si>
    <t>M.7.4.40</t>
  </si>
  <si>
    <t>residential loans in Korea</t>
  </si>
  <si>
    <t>M.7.4.41</t>
  </si>
  <si>
    <t>residential loans in New Zealand</t>
  </si>
  <si>
    <t>M.7.4.42</t>
  </si>
  <si>
    <t>residential loans in Singapore</t>
  </si>
  <si>
    <t>M.7.4.43</t>
  </si>
  <si>
    <t>residential loans in US</t>
  </si>
  <si>
    <t>M.7.4.44</t>
  </si>
  <si>
    <t>residential loans in Other</t>
  </si>
  <si>
    <t>M.7.5.1-I</t>
  </si>
  <si>
    <t>name of region Hlavní město Praha</t>
  </si>
  <si>
    <t>Hlavní město Praha</t>
  </si>
  <si>
    <t>M.7.5.2-I</t>
  </si>
  <si>
    <t>name of region Jihočeský kraj</t>
  </si>
  <si>
    <t>Jihočeský kraj</t>
  </si>
  <si>
    <t>M.7.5.3-I</t>
  </si>
  <si>
    <t>name of region Jihomoravský kraj</t>
  </si>
  <si>
    <t>Jihomoravský kraj</t>
  </si>
  <si>
    <t>M.7.5.4-I</t>
  </si>
  <si>
    <t>name of region Karlovarský kraj</t>
  </si>
  <si>
    <t>Karlovarský kraj</t>
  </si>
  <si>
    <t>M.7.5.5-I</t>
  </si>
  <si>
    <t>name of region Kraj Vysočina</t>
  </si>
  <si>
    <t>Kraj Vysočina</t>
  </si>
  <si>
    <t>M.7.5.6-I</t>
  </si>
  <si>
    <t>name of region Královéhradecký kraj</t>
  </si>
  <si>
    <t>Královéhradecký kraj</t>
  </si>
  <si>
    <t>M.7.5.7-I</t>
  </si>
  <si>
    <t>name of region Liberecký kraj</t>
  </si>
  <si>
    <t>Liberecký kraj</t>
  </si>
  <si>
    <t>M.7.5.8-I</t>
  </si>
  <si>
    <t>name of region Moravskoslezský kraj</t>
  </si>
  <si>
    <t>Moravskoslezský kraj</t>
  </si>
  <si>
    <t>M.7.5.9-I</t>
  </si>
  <si>
    <t>name of region Olomoucký kraj</t>
  </si>
  <si>
    <t>Olomoucký kraj</t>
  </si>
  <si>
    <t>M.7.5.10-I</t>
  </si>
  <si>
    <t>name of region Pardubický kraj</t>
  </si>
  <si>
    <t>Pardubický kraj</t>
  </si>
  <si>
    <t>M.7.5.11-I</t>
  </si>
  <si>
    <t>name of region Plzeňský kraj</t>
  </si>
  <si>
    <t>Plzeňský kraj</t>
  </si>
  <si>
    <t>M.7.5.12-I</t>
  </si>
  <si>
    <t>name of region Středočeský kraj</t>
  </si>
  <si>
    <t>Středočeský kraj</t>
  </si>
  <si>
    <t>M.7.5.13-I</t>
  </si>
  <si>
    <t>name of region Ústecký kraj</t>
  </si>
  <si>
    <t>Ústecký kraj</t>
  </si>
  <si>
    <t>M.7.5.14-I</t>
  </si>
  <si>
    <t>name of region Zlínský kraj</t>
  </si>
  <si>
    <t>Zlínský kraj</t>
  </si>
  <si>
    <t>M.7.5.1-II</t>
  </si>
  <si>
    <t>mortgages in Hlavní město Praha</t>
  </si>
  <si>
    <t>19.91%</t>
  </si>
  <si>
    <t>M.7.5.2-II</t>
  </si>
  <si>
    <t>mortgages in Jihočeský kraj</t>
  </si>
  <si>
    <t xml:space="preserve"> 4.58%</t>
  </si>
  <si>
    <t>M.7.5.3-II</t>
  </si>
  <si>
    <t>mortgages in Jihomoravský kraj</t>
  </si>
  <si>
    <t>12.43%</t>
  </si>
  <si>
    <t>M.7.5.4-II</t>
  </si>
  <si>
    <t>mortgages in Karlovarský kraj</t>
  </si>
  <si>
    <t xml:space="preserve"> 2.14%</t>
  </si>
  <si>
    <t>M.7.5.5-II</t>
  </si>
  <si>
    <t>mortgages in Kraj Vysočina</t>
  </si>
  <si>
    <t xml:space="preserve"> 3.29%</t>
  </si>
  <si>
    <t>M.7.5.6-II</t>
  </si>
  <si>
    <t>mortgages in Královéhradecký kraj</t>
  </si>
  <si>
    <t xml:space="preserve"> 4.04%</t>
  </si>
  <si>
    <t>M.7.5.7-II</t>
  </si>
  <si>
    <t>mortgages in Liberecký kraj</t>
  </si>
  <si>
    <t xml:space="preserve"> 3.47%</t>
  </si>
  <si>
    <t>M.7.5.8-II</t>
  </si>
  <si>
    <t>mortgages in Moravskoslezský kraj</t>
  </si>
  <si>
    <t xml:space="preserve"> 7.93%</t>
  </si>
  <si>
    <t>M.7.5.9-II</t>
  </si>
  <si>
    <t>mortgages in Olomoucký kraj</t>
  </si>
  <si>
    <t xml:space="preserve"> 5.10%</t>
  </si>
  <si>
    <t>M.7.5.10-II</t>
  </si>
  <si>
    <t>mortgages in Pardubický kraj</t>
  </si>
  <si>
    <t xml:space="preserve"> 4.40%</t>
  </si>
  <si>
    <t>M.7.5.11-II</t>
  </si>
  <si>
    <t>mortgages in Plzeňský kraj</t>
  </si>
  <si>
    <t xml:space="preserve"> 5.24%</t>
  </si>
  <si>
    <t>M.7.5.12-II</t>
  </si>
  <si>
    <t>mortgages in Středočeský kraj</t>
  </si>
  <si>
    <t>18.66%</t>
  </si>
  <si>
    <t>M.7.5.13-II</t>
  </si>
  <si>
    <t>mortgages in Ústecký kraj</t>
  </si>
  <si>
    <t xml:space="preserve"> 4.44%</t>
  </si>
  <si>
    <t>M.7.5.14-II</t>
  </si>
  <si>
    <t>mortgages in Zlínský kraj</t>
  </si>
  <si>
    <t xml:space="preserve"> 4.38%</t>
  </si>
  <si>
    <t>M.7.6.1</t>
  </si>
  <si>
    <t>fixed rate</t>
  </si>
  <si>
    <t>M.7.6.2</t>
  </si>
  <si>
    <t>floating rate</t>
  </si>
  <si>
    <t>0.00%</t>
  </si>
  <si>
    <t>M.7.6.3</t>
  </si>
  <si>
    <t>other</t>
  </si>
  <si>
    <t>M.7.7.1</t>
  </si>
  <si>
    <t>bullet / interest only</t>
  </si>
  <si>
    <t>M.7.7.2</t>
  </si>
  <si>
    <t>anuity</t>
  </si>
  <si>
    <t>M.7.7.3</t>
  </si>
  <si>
    <t>M.7.8.1</t>
  </si>
  <si>
    <t>up to 12 months</t>
  </si>
  <si>
    <t>14.80%</t>
  </si>
  <si>
    <t>M.7.8.2</t>
  </si>
  <si>
    <t>12 to 24 months</t>
  </si>
  <si>
    <t xml:space="preserve"> 5.94%</t>
  </si>
  <si>
    <t>M.7.8.3</t>
  </si>
  <si>
    <t>24 to 36 months</t>
  </si>
  <si>
    <t xml:space="preserve"> 9.82%</t>
  </si>
  <si>
    <t>M.7.8.4</t>
  </si>
  <si>
    <t>36 to 60 months</t>
  </si>
  <si>
    <t>18.17%</t>
  </si>
  <si>
    <t>M.7.8.5</t>
  </si>
  <si>
    <t>≥ 60 months</t>
  </si>
  <si>
    <t>51.28%</t>
  </si>
  <si>
    <t>M.7.9.1</t>
  </si>
  <si>
    <t>non performing residential loans</t>
  </si>
  <si>
    <t>M.7A.10.1</t>
  </si>
  <si>
    <t>average residential loan (000)</t>
  </si>
  <si>
    <t>M.7A.10.2-I</t>
  </si>
  <si>
    <t>header bucketu</t>
  </si>
  <si>
    <t>0 – 1 000 000</t>
  </si>
  <si>
    <t>M.7A.10.3-I</t>
  </si>
  <si>
    <t>1 000 000 – 2 000 000</t>
  </si>
  <si>
    <t>M.7A.10.4-I</t>
  </si>
  <si>
    <t>2 000 000 – 3 000 000</t>
  </si>
  <si>
    <t>M.7A.10.5-I</t>
  </si>
  <si>
    <t>more</t>
  </si>
  <si>
    <t>M.7A.10.2-II</t>
  </si>
  <si>
    <t>bucket 0 – 1 000 000</t>
  </si>
  <si>
    <t>M.7A.10.3-II</t>
  </si>
  <si>
    <t>bucket 1 000 000 – 2 000 000</t>
  </si>
  <si>
    <t>M.7A.10.4-II</t>
  </si>
  <si>
    <t>bucket 2 000 000 – 3 000 000</t>
  </si>
  <si>
    <t>M.7A.10.5-II</t>
  </si>
  <si>
    <t>bucket more</t>
  </si>
  <si>
    <t>M.7A.10.2-III</t>
  </si>
  <si>
    <t>M.7A.10.3-III</t>
  </si>
  <si>
    <t>M.7A.10.4-III</t>
  </si>
  <si>
    <t>M.7A.10.5-III</t>
  </si>
  <si>
    <t>M.7A.11.1</t>
  </si>
  <si>
    <t>weighted average LTV</t>
  </si>
  <si>
    <t>63.29%</t>
  </si>
  <si>
    <t>M.7A.11.2-I</t>
  </si>
  <si>
    <t>0% - 40% nominál</t>
  </si>
  <si>
    <t>M.7A.11.3-I</t>
  </si>
  <si>
    <t>40% – 50% nominál</t>
  </si>
  <si>
    <t>M.7A.11.4-I</t>
  </si>
  <si>
    <t>50% – 60% nominál</t>
  </si>
  <si>
    <t>M.7A.11.5-I</t>
  </si>
  <si>
    <t>60% – 70% nominál</t>
  </si>
  <si>
    <t>M.7A.11.6-I</t>
  </si>
  <si>
    <t>70% – 80% nominál</t>
  </si>
  <si>
    <t>M.7A.11.7-I</t>
  </si>
  <si>
    <t>80% – 90% nominál</t>
  </si>
  <si>
    <t>M.7A.11.8-I</t>
  </si>
  <si>
    <t>90% – 100% nominál</t>
  </si>
  <si>
    <t>M.7A.11.9-I</t>
  </si>
  <si>
    <t>more nominál</t>
  </si>
  <si>
    <t>M.7A.11.2-II</t>
  </si>
  <si>
    <t>0% - 40% kusy</t>
  </si>
  <si>
    <t>M.7A.11.3-II</t>
  </si>
  <si>
    <t>40% – 50% kusy</t>
  </si>
  <si>
    <t>M.7A.11.4-II</t>
  </si>
  <si>
    <t>50% – 60% kusy</t>
  </si>
  <si>
    <t>M.7A.11.5-II</t>
  </si>
  <si>
    <t>60% – 70% kusy</t>
  </si>
  <si>
    <t>M.7A.11.6-II</t>
  </si>
  <si>
    <t>70% – 80% kusy</t>
  </si>
  <si>
    <t>M.7A.11.7-II</t>
  </si>
  <si>
    <t>80% – 90% kusy</t>
  </si>
  <si>
    <t>M.7A.11.8-II</t>
  </si>
  <si>
    <t>90% – 100% kusy</t>
  </si>
  <si>
    <t>M.7A.11.9-II</t>
  </si>
  <si>
    <t>more kusy</t>
  </si>
  <si>
    <t>M.7A.13.1</t>
  </si>
  <si>
    <t>owner occupied</t>
  </si>
  <si>
    <t>M.7A.13.2</t>
  </si>
  <si>
    <t>second home</t>
  </si>
  <si>
    <t>M.7A.13.3</t>
  </si>
  <si>
    <t>buy to let</t>
  </si>
  <si>
    <t>M.7A.13.4</t>
  </si>
  <si>
    <t>subsidized housing</t>
  </si>
  <si>
    <t>M.7A.13.5</t>
  </si>
  <si>
    <t>agricultural</t>
  </si>
  <si>
    <t>M.7A.13.6</t>
  </si>
  <si>
    <t>M.7A.14.1</t>
  </si>
  <si>
    <t>1st lien</t>
  </si>
  <si>
    <t>M.7A.14.2</t>
  </si>
  <si>
    <t>guaranteed</t>
  </si>
  <si>
    <t>M.7A.14.3</t>
  </si>
  <si>
    <t>E.1.1.1-I</t>
  </si>
  <si>
    <t>ECB / nerelevantní jména</t>
  </si>
  <si>
    <t>ND2</t>
  </si>
  <si>
    <t>E.1.1.2-I</t>
  </si>
  <si>
    <t>E.1.1.3-I</t>
  </si>
  <si>
    <t>E.1.1.4-I</t>
  </si>
  <si>
    <t>E.1.1.5-I</t>
  </si>
  <si>
    <t>E.1.1.6-I</t>
  </si>
  <si>
    <t>E.1.1.7-I</t>
  </si>
  <si>
    <t>E.1.1.8-I</t>
  </si>
  <si>
    <t>E.1.1.9-I</t>
  </si>
  <si>
    <t>E.1.1.1-II</t>
  </si>
  <si>
    <t>ECB / nerelevantní LEI</t>
  </si>
  <si>
    <t>E.1.1.2-II</t>
  </si>
  <si>
    <t>E.1.1.3-II</t>
  </si>
  <si>
    <t>E.1.1.4-II</t>
  </si>
  <si>
    <t>E.1.1.5-II</t>
  </si>
  <si>
    <t>E.1.1.6-II</t>
  </si>
  <si>
    <t>E.1.1.7-II</t>
  </si>
  <si>
    <t>E.1.1.8-II</t>
  </si>
  <si>
    <t>E.1.1.9-II</t>
  </si>
  <si>
    <t>E.1.1.10-I</t>
  </si>
  <si>
    <t>Trustee</t>
  </si>
  <si>
    <t>BNY Mellon Corporate Trustee Services Limited</t>
  </si>
  <si>
    <t>E.1.1.10-II</t>
  </si>
  <si>
    <t>Trustee LEI</t>
  </si>
  <si>
    <t>2138009FOQYJ464QNK39</t>
  </si>
  <si>
    <t>E.1.1.11-I</t>
  </si>
  <si>
    <t>Cover Pool Monitor</t>
  </si>
  <si>
    <t>Deloitte Audit s.r.o.</t>
  </si>
  <si>
    <t>E.1.1.11-II</t>
  </si>
  <si>
    <t>Cover Pool Monitor LEI</t>
  </si>
  <si>
    <t>549300LSCMJ7F6YV8Q32</t>
  </si>
  <si>
    <t>E.2.1.1-I</t>
  </si>
  <si>
    <t>swap counterparty</t>
  </si>
  <si>
    <t>SOCIETE GENERALE SA</t>
  </si>
  <si>
    <t>E.2.1.1-II</t>
  </si>
  <si>
    <t>swap guarantor</t>
  </si>
  <si>
    <t>E.2.1.1-III</t>
  </si>
  <si>
    <t>swap counterparty LEI</t>
  </si>
  <si>
    <t>O2RNE8IBXP4R0TD8PU41</t>
  </si>
  <si>
    <t>E.2.1.1-IV</t>
  </si>
  <si>
    <t>type of swap</t>
  </si>
  <si>
    <t>FX</t>
  </si>
  <si>
    <t>E.3.1.1</t>
  </si>
  <si>
    <t>weighted average seasoning (months)</t>
  </si>
  <si>
    <t>E.3.1.2</t>
  </si>
  <si>
    <t>weighted average maturity (months)</t>
  </si>
  <si>
    <t>E.3.2.0</t>
  </si>
  <si>
    <t>paid to term</t>
  </si>
  <si>
    <t>99.71%</t>
  </si>
  <si>
    <t>E.3.2.1</t>
  </si>
  <si>
    <t>1 to 30 days</t>
  </si>
  <si>
    <t xml:space="preserve"> 0.22%</t>
  </si>
  <si>
    <t>E.3.2.2</t>
  </si>
  <si>
    <t>30 to 60 days</t>
  </si>
  <si>
    <t xml:space="preserve"> 0.07%</t>
  </si>
  <si>
    <t>E.3.2.3</t>
  </si>
  <si>
    <t>60 to 90 days</t>
  </si>
  <si>
    <t xml:space="preserve"> 0.00%</t>
  </si>
  <si>
    <t>E.3.2.4</t>
  </si>
  <si>
    <t>90 to 180 days</t>
  </si>
  <si>
    <t>E.3.2.5</t>
  </si>
  <si>
    <t>180+ days</t>
  </si>
  <si>
    <t xml:space="preserve">A. Harmonised Transparency Template - General Information </t>
  </si>
  <si>
    <t>HTT 2021</t>
  </si>
  <si>
    <t>Reporting in Domestic Currency</t>
  </si>
  <si>
    <t>CZK</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</si>
  <si>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</si>
  <si>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</si>
  <si>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</si>
  <si>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</si>
  <si>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</si>
  <si>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</si>
  <si>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</si>
  <si>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</si>
  <si>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</si>
  <si>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G.1.1.3</t>
  </si>
  <si>
    <t>Link to Issuer's Website</t>
  </si>
  <si>
    <t>https://www.kb.cz/en/o-bance/pro-investory/hypotecni-zastavni-list-v-eur</t>
  </si>
  <si>
    <t>Cut-off date</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</si>
  <si>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</si>
  <si>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</si>
  <si>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</si>
  <si>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</si>
  <si>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</si>
  <si>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</si>
  <si>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</si>
  <si>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</si>
  <si>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</si>
  <si>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</si>
  <si>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</si>
  <si>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</si>
  <si>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</si>
  <si>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</si>
  <si>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</si>
  <si>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</si>
  <si>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</si>
  <si>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http://www.ecbc.eu/issuers</t>
  </si>
  <si>
    <t>OG.2.1.1</t>
  </si>
  <si>
    <t>OG.2.1.2</t>
  </si>
  <si>
    <t>OG.2.1.3</t>
  </si>
  <si>
    <t>OG.2.1.4</t>
  </si>
  <si>
    <t>OG.2.1.5</t>
  </si>
  <si>
    <t>OG.2.1.6</t>
  </si>
  <si>
    <t>1.General Information</t>
  </si>
  <si>
    <t>Nominal (mn)</t>
  </si>
  <si>
    <t>OG.3.1.1</t>
  </si>
  <si>
    <t>Cover Pool Size [NPV] (mn)</t>
  </si>
  <si>
    <t>OG.3.1.2</t>
  </si>
  <si>
    <t>Outstanding Covered Bonds [NPV] (mn)</t>
  </si>
  <si>
    <t>OG.3.1.3</t>
  </si>
  <si>
    <t>OG.3.1.4</t>
  </si>
  <si>
    <t xml:space="preserve">2. Over-collateralisation (OC) </t>
  </si>
  <si>
    <t>Legal / Regulatory</t>
  </si>
  <si>
    <t>Actual</t>
  </si>
  <si>
    <t>Minimum Committed</t>
  </si>
  <si>
    <t>Purpose</t>
  </si>
  <si>
    <t>G.3.2.1</t>
  </si>
  <si>
    <t>OC (%)</t>
  </si>
  <si>
    <t>"Legal" OC: defined by Czech Bond Act.
"Commited" OC is equal do contractual OC.
"Actual" OC should be higher than AAA’ break-even OC of 22% set by Fitch.</t>
  </si>
  <si>
    <t>OG.3.2.1</t>
  </si>
  <si>
    <t>Optional information e.g. Asset Coverage Test (ACT)</t>
  </si>
  <si>
    <t>OG.3.2.2</t>
  </si>
  <si>
    <t>Optional information e.g. OC (NPV basis)</t>
  </si>
  <si>
    <t>OG.3.2.3</t>
  </si>
  <si>
    <t>OG.3.2.4</t>
  </si>
  <si>
    <t>OG.3.2.5</t>
  </si>
  <si>
    <t>OG.3.2.6</t>
  </si>
  <si>
    <t>3. Cover Pool Composition</t>
  </si>
  <si>
    <t>% Cover Pool</t>
  </si>
  <si>
    <t>Mortgages</t>
  </si>
  <si>
    <t xml:space="preserve">Public Sector </t>
  </si>
  <si>
    <t>Shipping</t>
  </si>
  <si>
    <t>Substitute Assets</t>
  </si>
  <si>
    <t>Other</t>
  </si>
  <si>
    <t>G.3.3.6</t>
  </si>
  <si>
    <t>Total</t>
  </si>
  <si>
    <t>OG.3.3.1</t>
  </si>
  <si>
    <t>OG.3.3.2</t>
  </si>
  <si>
    <t>o/w [If relevant, please specify]</t>
  </si>
  <si>
    <t>OG.3.3.3</t>
  </si>
  <si>
    <t>OG.3.3.4</t>
  </si>
  <si>
    <t>OG.3.3.5</t>
  </si>
  <si>
    <t>OG.3.3.6</t>
  </si>
  <si>
    <t>4. Cover Pool Amortisation Profile</t>
  </si>
  <si>
    <t xml:space="preserve">Contractual </t>
  </si>
  <si>
    <t xml:space="preserve">Expected Upon Prepayments </t>
  </si>
  <si>
    <t>% Total Contractual</t>
  </si>
  <si>
    <t>% Total Expected Upon Prepayments</t>
  </si>
  <si>
    <t>Weighted Average Life (in years)</t>
  </si>
  <si>
    <t>Residual Life (mn)</t>
  </si>
  <si>
    <t>By buckets:</t>
  </si>
  <si>
    <t>0 - 1 Y</t>
  </si>
  <si>
    <t>1 - 2 Y</t>
  </si>
  <si>
    <t>2 - 3 Y</t>
  </si>
  <si>
    <t>3 - 4 Y</t>
  </si>
  <si>
    <t>4 - 5 Y</t>
  </si>
  <si>
    <t>5 - 10 Y</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</si>
  <si>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</si>
  <si>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</si>
  <si>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</si>
  <si>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</si>
  <si>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</si>
  <si>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</si>
  <si>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</si>
  <si>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</si>
  <si>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</si>
  <si>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</si>
  <si>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</si>
  <si>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</si>
  <si>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</si>
  <si>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</si>
  <si>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</si>
  <si>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</si>
  <si>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</si>
  <si>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</si>
  <si>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</si>
  <si>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</si>
  <si>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</si>
  <si>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</si>
  <si>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</si>
  <si>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</si>
  <si>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</si>
  <si>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</si>
  <si>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</si>
  <si>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</si>
  <si>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</si>
  <si>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</si>
  <si>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</si>
  <si>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</si>
  <si>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</si>
  <si>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</si>
  <si>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</si>
  <si>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</si>
  <si>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</si>
  <si>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</si>
  <si>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</si>
  <si>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</si>
  <si>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</si>
  <si>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</si>
  <si>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</si>
  <si>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</si>
  <si>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</si>
  <si>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</si>
  <si>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</si>
  <si>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</si>
  <si>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</si>
  <si>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</si>
  <si>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</si>
  <si>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</si>
  <si>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</si>
  <si>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</si>
  <si>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</si>
  <si>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</si>
  <si>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</si>
  <si>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</si>
  <si>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</si>
  <si>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</si>
  <si>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</si>
  <si>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</si>
  <si>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</si>
  <si>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</si>
  <si>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</si>
  <si>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</si>
  <si>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</si>
  <si>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</si>
  <si>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</si>
  <si>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</si>
  <si>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</si>
  <si>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</si>
  <si>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</si>
  <si>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</si>
  <si>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</si>
  <si>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</si>
  <si>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</si>
  <si>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</si>
  <si>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</si>
  <si>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</si>
  <si>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</si>
  <si>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</si>
  <si>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</si>
  <si>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</si>
  <si>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</si>
  <si>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</si>
  <si>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</si>
  <si>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</si>
  <si>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</si>
  <si>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</si>
  <si>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</si>
  <si>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</si>
  <si>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</si>
  <si>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</si>
  <si>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</si>
  <si>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</si>
  <si>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</si>
  <si>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</si>
  <si>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</si>
  <si>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</si>
  <si>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</si>
  <si>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</si>
  <si>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</si>
  <si>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</si>
  <si>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</si>
  <si>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</si>
  <si>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</si>
  <si>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</si>
  <si>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</si>
  <si>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</si>
  <si>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</si>
  <si>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</si>
  <si>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</si>
  <si>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</si>
  <si>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</si>
  <si>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</si>
  <si>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</si>
  <si>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</si>
  <si>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</si>
  <si>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</si>
  <si>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</si>
  <si>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</si>
  <si>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</si>
  <si>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</si>
  <si>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</si>
  <si>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</si>
  <si>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</si>
  <si>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</si>
  <si>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</si>
  <si>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</si>
  <si>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Cash</t>
  </si>
  <si>
    <t>Exposures to/guaranteed by Supranational, Sovereign, Agency (SSA)</t>
  </si>
  <si>
    <t>Exposures to central banks</t>
  </si>
  <si>
    <t>Exposures to credit institutions</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</si>
  <si>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</si>
  <si>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</si>
  <si>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</si>
  <si>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</si>
  <si>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</si>
  <si>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</si>
  <si>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</si>
  <si>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</si>
  <si>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</si>
  <si>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</si>
  <si>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</si>
  <si>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</si>
  <si>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</si>
  <si>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</si>
  <si>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</si>
  <si>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</si>
  <si>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</si>
  <si>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</si>
  <si>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</si>
  <si>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</si>
  <si>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</si>
  <si>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</si>
  <si>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Domestic (Country of Issuer)</t>
  </si>
  <si>
    <t>Eurozone</t>
  </si>
  <si>
    <t>Rest of European Union (EU)</t>
  </si>
  <si>
    <t>European Economic Area (not member of EU)</t>
  </si>
  <si>
    <t>Switzerland</t>
  </si>
  <si>
    <t>Australia</t>
  </si>
  <si>
    <t>Brazil</t>
  </si>
  <si>
    <t>Canada</t>
  </si>
  <si>
    <t>Japan</t>
  </si>
  <si>
    <t>Korea</t>
  </si>
  <si>
    <t>New Zealand</t>
  </si>
  <si>
    <t>Singapore</t>
  </si>
  <si>
    <t>US</t>
  </si>
  <si>
    <t>Total EU</t>
  </si>
  <si>
    <t>G.3.10.16</t>
  </si>
  <si>
    <t>OG.3.10.1</t>
  </si>
  <si>
    <t>OG.3.10.2</t>
  </si>
  <si>
    <t>OG.3.10.3</t>
  </si>
  <si>
    <t>OG.3.10.4</t>
  </si>
  <si>
    <t>OG.3.10.5</t>
  </si>
  <si>
    <t>OG.3.10.6</t>
  </si>
  <si>
    <t>OG.3.10.7</t>
  </si>
  <si>
    <t xml:space="preserve">11. Liquid Assets </t>
  </si>
  <si>
    <t>% Covered Bonds</t>
  </si>
  <si>
    <t>Substitute and other marketable assets</t>
  </si>
  <si>
    <t>Central bank eligible assets</t>
  </si>
  <si>
    <t>G.3.11.4</t>
  </si>
  <si>
    <t>OG.3.11.1</t>
  </si>
  <si>
    <t>OG.3.11.2</t>
  </si>
  <si>
    <t>OG.3.11.3</t>
  </si>
  <si>
    <t>OG.3.11.4</t>
  </si>
  <si>
    <t>OG.3.11.5</t>
  </si>
  <si>
    <t>OG.3.11.6</t>
  </si>
  <si>
    <t>OG.3.11.7</t>
  </si>
  <si>
    <t xml:space="preserve">12. Bond List </t>
  </si>
  <si>
    <t>G.3.12.1</t>
  </si>
  <si>
    <t xml:space="preserve">Bond list </t>
  </si>
  <si>
    <t>13. Derivatives &amp; Swaps</t>
  </si>
  <si>
    <t>Derivatives in the register / cover pool [notional] (mn)</t>
  </si>
  <si>
    <t>Type of interest rate swaps (intra-group, external or both)</t>
  </si>
  <si>
    <t>Type of currency rate swaps (intra-group, external or both)</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</si>
  <si>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</si>
  <si>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</si>
  <si>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</si>
  <si>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</si>
  <si>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</si>
  <si>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</si>
  <si>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</si>
  <si>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</si>
  <si>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</si>
  <si>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</si>
  <si>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</si>
  <si>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</si>
  <si>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</si>
  <si>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</si>
  <si>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</si>
  <si>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</si>
  <si>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</si>
  <si>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</si>
  <si>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</si>
  <si>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</si>
  <si>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</si>
  <si>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</si>
  <si>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</si>
  <si>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</si>
  <si>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</si>
  <si>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</si>
  <si>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</si>
  <si>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</si>
  <si>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</si>
  <si>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</si>
  <si>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</si>
  <si>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</si>
  <si>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</si>
  <si>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</si>
  <si>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</si>
  <si>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</si>
  <si>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</si>
  <si>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</si>
  <si>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</si>
  <si>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</si>
  <si>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</si>
  <si>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</si>
  <si>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</si>
  <si>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</si>
  <si>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</si>
  <si>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</si>
  <si>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</si>
  <si>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</si>
  <si>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</si>
  <si>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</si>
  <si>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</si>
  <si>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</si>
  <si>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</si>
  <si>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</si>
  <si>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</si>
  <si>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</si>
  <si>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</si>
  <si>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</si>
  <si>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</si>
  <si>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</si>
  <si>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</si>
  <si>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</si>
  <si>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</si>
  <si>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</si>
  <si>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</si>
  <si>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</si>
  <si>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</si>
  <si>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</si>
  <si>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</si>
  <si>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</si>
  <si>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</si>
  <si>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</si>
  <si>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</si>
  <si>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</si>
  <si>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</si>
  <si>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</si>
  <si>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</si>
  <si>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</si>
  <si>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</si>
  <si>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</si>
  <si>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</si>
  <si>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</si>
  <si>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</si>
  <si>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</si>
  <si>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</si>
  <si>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</si>
  <si>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</si>
  <si>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</si>
  <si>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</si>
  <si>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</si>
  <si>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</si>
  <si>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</si>
  <si>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</si>
  <si>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</si>
  <si>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</si>
  <si>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</si>
  <si>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</si>
  <si>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</si>
  <si>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</si>
  <si>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</si>
  <si>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</si>
  <si>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</si>
  <si>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</si>
  <si>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</si>
  <si>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</si>
  <si>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</si>
  <si>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</si>
  <si>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</si>
  <si>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</si>
  <si>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</si>
  <si>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</si>
  <si>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</si>
  <si>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</si>
  <si>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</si>
  <si>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</si>
  <si>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</si>
  <si>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</si>
  <si>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</si>
  <si>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</si>
  <si>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</si>
  <si>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</si>
  <si>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</si>
  <si>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</si>
  <si>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</si>
  <si>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</si>
  <si>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</si>
  <si>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</si>
  <si>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</si>
  <si>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</si>
  <si>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</si>
  <si>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</si>
  <si>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</si>
  <si>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</si>
  <si>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</si>
  <si>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</si>
  <si>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</si>
  <si>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</si>
  <si>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</si>
  <si>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</si>
  <si>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</si>
  <si>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</si>
  <si>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</si>
  <si>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</si>
  <si>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</si>
  <si>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</si>
  <si>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</si>
  <si>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</si>
  <si>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</si>
  <si>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</si>
  <si>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</si>
  <si>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</si>
  <si>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</si>
  <si>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</si>
  <si>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</si>
  <si>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</si>
  <si>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</si>
  <si>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</si>
  <si>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</si>
  <si>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</si>
  <si>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</si>
  <si>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</si>
  <si>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</si>
  <si>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</si>
  <si>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</si>
  <si>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</si>
  <si>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</si>
  <si>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</si>
  <si>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</si>
  <si>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Residential</t>
  </si>
  <si>
    <t>Commercial</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</si>
  <si>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</si>
  <si>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</si>
  <si>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</si>
  <si>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</si>
  <si>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</si>
  <si>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</si>
  <si>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</si>
  <si>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</si>
  <si>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</si>
  <si>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</si>
  <si>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</si>
  <si>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</si>
  <si>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</si>
  <si>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</si>
  <si>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</si>
  <si>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</si>
  <si>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</si>
  <si>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</si>
  <si>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</si>
  <si>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</si>
  <si>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</si>
  <si>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</si>
  <si>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</si>
  <si>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</si>
  <si>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</si>
  <si>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</si>
  <si>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</si>
  <si>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</si>
  <si>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</si>
  <si>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</si>
  <si>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 xml:space="preserve">10 largest exposures </t>
  </si>
  <si>
    <t>OM.7.3.1</t>
  </si>
  <si>
    <t>OM.7.3.2</t>
  </si>
  <si>
    <t>OM.7.3.3</t>
  </si>
  <si>
    <t>OM.7.3.4</t>
  </si>
  <si>
    <t>OM.7.3.5</t>
  </si>
  <si>
    <t>OM.7.3.6</t>
  </si>
  <si>
    <t xml:space="preserve">4. Breakdown by Geography </t>
  </si>
  <si>
    <t>M.7.4.1</t>
  </si>
  <si>
    <t>European Union</t>
  </si>
  <si>
    <t>Austria</t>
  </si>
  <si>
    <t>Belgium</t>
  </si>
  <si>
    <t>Bulgaria</t>
  </si>
  <si>
    <t>Croatia</t>
  </si>
  <si>
    <t>Cyprus</t>
  </si>
  <si>
    <t>Czechia</t>
  </si>
  <si>
    <t>Denmark</t>
  </si>
  <si>
    <t>Estonia</t>
  </si>
  <si>
    <t>Finland</t>
  </si>
  <si>
    <t>France</t>
  </si>
  <si>
    <t>Germany</t>
  </si>
  <si>
    <t>Greece</t>
  </si>
  <si>
    <t>Netherlands</t>
  </si>
  <si>
    <t>Hungary</t>
  </si>
  <si>
    <t>Ireland</t>
  </si>
  <si>
    <t>Italy</t>
  </si>
  <si>
    <t>Latvia</t>
  </si>
  <si>
    <t>Lithuania</t>
  </si>
  <si>
    <t>Luxembourg</t>
  </si>
  <si>
    <t>Malta</t>
  </si>
  <si>
    <t>Poland</t>
  </si>
  <si>
    <t>Portugal</t>
  </si>
  <si>
    <t>Romania</t>
  </si>
  <si>
    <t>Slovakia</t>
  </si>
  <si>
    <t>Slovenia</t>
  </si>
  <si>
    <t>Spain</t>
  </si>
  <si>
    <t>Sweden</t>
  </si>
  <si>
    <t>M.7.4.29</t>
  </si>
  <si>
    <t>Iceland</t>
  </si>
  <si>
    <t>Liechtenstein</t>
  </si>
  <si>
    <t>Norway</t>
  </si>
  <si>
    <t>M.7.4.33</t>
  </si>
  <si>
    <t>United Kingdom</t>
  </si>
  <si>
    <t>OM.7.4.1</t>
  </si>
  <si>
    <t>OM.7.4.2</t>
  </si>
  <si>
    <t>OM.7.4.3</t>
  </si>
  <si>
    <t>OM.7.4.4</t>
  </si>
  <si>
    <t>OM.7.4.5</t>
  </si>
  <si>
    <t>OM.7.4.6</t>
  </si>
  <si>
    <t>OM.7.4.7</t>
  </si>
  <si>
    <t>OM.7.4.8</t>
  </si>
  <si>
    <t>OM.7.4.9</t>
  </si>
  <si>
    <t>OM.7.4.10</t>
  </si>
  <si>
    <t>5. Breakdown by regions of main country of origin</t>
  </si>
  <si>
    <t>M.7.5.1</t>
  </si>
  <si>
    <t>M.7.5.2</t>
  </si>
  <si>
    <t>M.7.5.3</t>
  </si>
  <si>
    <t>M.7.5.4</t>
  </si>
  <si>
    <t>M.7.5.5</t>
  </si>
  <si>
    <t>M.7.5.6</t>
  </si>
  <si>
    <t>M.7.5.7</t>
  </si>
  <si>
    <t>M.7.5.8</t>
  </si>
  <si>
    <t>M.7.5.9</t>
  </si>
  <si>
    <t>M.7.5.10</t>
  </si>
  <si>
    <t>M.7.5.11</t>
  </si>
  <si>
    <t>M.7.5.12</t>
  </si>
  <si>
    <t>M.7.5.13</t>
  </si>
  <si>
    <t>M.7.5.14</t>
  </si>
  <si>
    <t>M.7.5.15</t>
  </si>
  <si>
    <t>TBC at a country level</t>
  </si>
  <si>
    <t>[For completion]</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</si>
  <si>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</si>
  <si>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</si>
  <si>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</si>
  <si>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</si>
  <si>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</si>
  <si>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</si>
  <si>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</si>
  <si>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</si>
  <si>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</si>
  <si>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</si>
  <si>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</si>
  <si>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</si>
  <si>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</si>
  <si>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</si>
  <si>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</si>
  <si>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</si>
  <si>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</si>
  <si>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</si>
  <si>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</si>
  <si>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</si>
  <si>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</si>
  <si>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</si>
  <si>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</si>
  <si>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</si>
  <si>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</si>
  <si>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</si>
  <si>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</si>
  <si>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</si>
  <si>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</si>
  <si>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</si>
  <si>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</si>
  <si>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</si>
  <si>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</si>
  <si>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</si>
  <si>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</si>
  <si>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</si>
  <si>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Fixed rate</t>
  </si>
  <si>
    <t>Floating rate</t>
  </si>
  <si>
    <t>OM.7.6.1</t>
  </si>
  <si>
    <t>OM.7.6.2</t>
  </si>
  <si>
    <t>OM.7.6.3</t>
  </si>
  <si>
    <t>OM.7.6.4</t>
  </si>
  <si>
    <t>OM.7.6.5</t>
  </si>
  <si>
    <t>OM.7.6.6</t>
  </si>
  <si>
    <t>7. Breakdown by Repayment Type</t>
  </si>
  <si>
    <t>Bullet / interest only</t>
  </si>
  <si>
    <t>Amortising</t>
  </si>
  <si>
    <t>OM.7.7.1</t>
  </si>
  <si>
    <t>OM.7.7.2</t>
  </si>
  <si>
    <t>OM.7.7.3</t>
  </si>
  <si>
    <t>OM.7.7.4</t>
  </si>
  <si>
    <t>OM.7.7.5</t>
  </si>
  <si>
    <t>OM.7.7.6</t>
  </si>
  <si>
    <t xml:space="preserve">8. Loan Seasoning </t>
  </si>
  <si>
    <t>Up to 12months</t>
  </si>
  <si>
    <t>≥  12 - ≤ 24 months</t>
  </si>
  <si>
    <t>≥ 24 - ≤ 36 months</t>
  </si>
  <si>
    <t>≥ 36 - ≤ 60 months</t>
  </si>
  <si>
    <t>OM.7.8.1</t>
  </si>
  <si>
    <t>OM.7.8.2</t>
  </si>
  <si>
    <t>OM.7.8.3</t>
  </si>
  <si>
    <t>OM.7.8.4</t>
  </si>
  <si>
    <t>9. Non-Performing Loans (NPLs)</t>
  </si>
  <si>
    <t>% NPLs</t>
  </si>
  <si>
    <t>OM.7.9.1</t>
  </si>
  <si>
    <t>OM.7.9.2</t>
  </si>
  <si>
    <t>OM.7.9.3</t>
  </si>
  <si>
    <t>OM.7.9.4</t>
  </si>
  <si>
    <t>10. Loan Size Information</t>
  </si>
  <si>
    <t>Nominal</t>
  </si>
  <si>
    <t>Number of Loans</t>
  </si>
  <si>
    <t>% No. of Loans</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</si>
  <si>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</si>
  <si>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</si>
  <si>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</si>
  <si>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</si>
  <si>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</si>
  <si>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</si>
  <si>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</si>
  <si>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</si>
  <si>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</si>
  <si>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</si>
  <si>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</si>
  <si>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</si>
  <si>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</si>
  <si>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</si>
  <si>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</si>
  <si>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</si>
  <si>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</si>
  <si>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</si>
  <si>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</si>
  <si>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</si>
  <si>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</si>
  <si>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</si>
  <si>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</si>
  <si>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</si>
  <si>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</si>
  <si>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</si>
  <si>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</si>
  <si>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</si>
  <si>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</si>
  <si>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</si>
  <si>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</si>
  <si>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</si>
  <si>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</si>
  <si>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</si>
  <si>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</si>
  <si>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</si>
  <si>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</si>
  <si>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</si>
  <si>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</si>
  <si>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</si>
  <si>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</si>
  <si>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</si>
  <si>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</si>
  <si>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</si>
  <si>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</si>
  <si>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</si>
  <si>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</si>
  <si>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</si>
  <si>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</si>
  <si>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</si>
  <si>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</si>
  <si>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</si>
  <si>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</si>
  <si>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</si>
  <si>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</si>
  <si>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</si>
  <si>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</si>
  <si>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</si>
  <si>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</si>
  <si>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</si>
  <si>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</si>
  <si>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</si>
  <si>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</si>
  <si>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</si>
  <si>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</si>
  <si>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</si>
  <si>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</si>
  <si>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</si>
  <si>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</si>
  <si>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</si>
  <si>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</si>
  <si>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</si>
  <si>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</si>
  <si>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</si>
  <si>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</si>
  <si>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</si>
  <si>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</si>
  <si>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</si>
  <si>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</si>
  <si>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</si>
  <si>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</si>
  <si>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</si>
  <si>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</si>
  <si>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Owner occupied</t>
  </si>
  <si>
    <t>Second home/Holiday houses</t>
  </si>
  <si>
    <t>Buy-to-let/Non-owner occupied</t>
  </si>
  <si>
    <t>Subsidised housing</t>
  </si>
  <si>
    <t>Agricultural</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</si>
  <si>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</si>
  <si>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</si>
  <si>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</si>
  <si>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</si>
  <si>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</si>
  <si>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</si>
  <si>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</si>
  <si>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</si>
  <si>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</si>
  <si>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</si>
  <si>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</si>
  <si>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</si>
  <si>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</si>
  <si>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</si>
  <si>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</si>
  <si>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1st lien / No prior ranks</t>
  </si>
  <si>
    <t>Guaranteed</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</si>
  <si>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</si>
  <si>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</si>
  <si>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</si>
  <si>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</si>
  <si>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</si>
  <si>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</si>
  <si>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</si>
  <si>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</si>
  <si>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</si>
  <si>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</si>
  <si>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</si>
  <si>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</si>
  <si>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</si>
  <si>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</si>
  <si>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</si>
  <si>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</si>
  <si>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</si>
  <si>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</si>
  <si>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</si>
  <si>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</si>
  <si>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</si>
  <si>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</si>
  <si>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</si>
  <si>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</si>
  <si>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</si>
  <si>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</si>
  <si>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</si>
  <si>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</si>
  <si>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</si>
  <si>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</si>
  <si>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</si>
  <si>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</si>
  <si>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</si>
  <si>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</si>
  <si>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</si>
  <si>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</si>
  <si>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</si>
  <si>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</si>
  <si>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</si>
  <si>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</si>
  <si>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</si>
  <si>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</si>
  <si>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</si>
  <si>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</si>
  <si>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</si>
  <si>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</si>
  <si>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</si>
  <si>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</si>
  <si>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</si>
  <si>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</si>
  <si>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</si>
  <si>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</si>
  <si>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</si>
  <si>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</si>
  <si>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</si>
  <si>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</si>
  <si>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</si>
  <si>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</si>
  <si>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</si>
  <si>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</si>
  <si>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</si>
  <si>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</si>
  <si>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</si>
  <si>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</si>
  <si>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</si>
  <si>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</si>
  <si>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</si>
  <si>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</si>
  <si>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</si>
  <si>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</si>
  <si>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</si>
  <si>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</si>
  <si>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</si>
  <si>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</si>
  <si>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</si>
  <si>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</si>
  <si>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</si>
  <si>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</si>
  <si>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</si>
  <si>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</si>
  <si>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</si>
  <si>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</si>
  <si>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</si>
  <si>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</si>
  <si>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</si>
  <si>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</si>
  <si>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</si>
  <si>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</si>
  <si>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</si>
  <si>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</si>
  <si>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</si>
  <si>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</si>
  <si>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</si>
  <si>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</si>
  <si>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</si>
  <si>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</si>
  <si>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</si>
  <si>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</si>
  <si>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</si>
  <si>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</si>
  <si>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</si>
  <si>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</si>
  <si>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</si>
  <si>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</si>
  <si>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</si>
  <si>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</si>
  <si>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</si>
  <si>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</si>
  <si>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</si>
  <si>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</si>
  <si>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</si>
  <si>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</si>
  <si>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</si>
  <si>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</si>
  <si>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</si>
  <si>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</si>
  <si>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</si>
  <si>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</si>
  <si>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</si>
  <si>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</si>
  <si>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</si>
  <si>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</si>
  <si>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</si>
  <si>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</si>
  <si>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</si>
  <si>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</si>
  <si>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</si>
  <si>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</si>
  <si>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</si>
  <si>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</si>
  <si>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</si>
  <si>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</si>
  <si>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</si>
  <si>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</si>
  <si>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</si>
  <si>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</si>
  <si>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</si>
  <si>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</si>
  <si>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</si>
  <si>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</si>
  <si>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</si>
  <si>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</si>
  <si>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</si>
  <si>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</si>
  <si>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</si>
  <si>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</si>
  <si>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7B Commercial Cover Pool</t>
  </si>
  <si>
    <t>20.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</si>
  <si>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</si>
  <si>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</si>
  <si>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</si>
  <si>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</si>
  <si>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</si>
  <si>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</si>
  <si>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</si>
  <si>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</si>
  <si>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</si>
  <si>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</si>
  <si>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</si>
  <si>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</si>
  <si>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</si>
  <si>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</si>
  <si>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</si>
  <si>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</si>
  <si>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</si>
  <si>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</si>
  <si>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</si>
  <si>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</si>
  <si>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</si>
  <si>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</si>
  <si>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</si>
  <si>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</si>
  <si>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</si>
  <si>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</si>
  <si>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</si>
  <si>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</si>
  <si>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</si>
  <si>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</si>
  <si>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</si>
  <si>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</si>
  <si>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</si>
  <si>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</si>
  <si>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</si>
  <si>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</si>
  <si>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</si>
  <si>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</si>
  <si>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</si>
  <si>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</si>
  <si>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</si>
  <si>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</si>
  <si>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</si>
  <si>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</si>
  <si>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</si>
  <si>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</si>
  <si>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22. Loan to Value (LTV) Information - INDEXED</t>
  </si>
  <si>
    <t>M.7B.22.1</t>
  </si>
  <si>
    <t>[Mark as ND1 if not relevant]</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</si>
  <si>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</si>
  <si>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</si>
  <si>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</si>
  <si>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</si>
  <si>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</si>
  <si>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</si>
  <si>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</si>
  <si>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</si>
  <si>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</si>
  <si>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</si>
  <si>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</si>
  <si>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</si>
  <si>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</si>
  <si>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</si>
  <si>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</si>
  <si>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</si>
  <si>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</si>
  <si>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</si>
  <si>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</si>
  <si>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 Commercial loans</t>
  </si>
  <si>
    <t>M.7B.23.1</t>
  </si>
  <si>
    <t>Retail</t>
  </si>
  <si>
    <t>M.7B.23.2</t>
  </si>
  <si>
    <t>Office</t>
  </si>
  <si>
    <t>M.7B.23.3</t>
  </si>
  <si>
    <t>Hotel/Tourism</t>
  </si>
  <si>
    <t>M.7B.23.4</t>
  </si>
  <si>
    <t>Shopping malls</t>
  </si>
  <si>
    <t>M.7B.23.5</t>
  </si>
  <si>
    <t>Industry</t>
  </si>
  <si>
    <t>M.7B.23.6</t>
  </si>
  <si>
    <t>Agriculture</t>
  </si>
  <si>
    <t>M.7B.23.7</t>
  </si>
  <si>
    <t>Other commercially used</t>
  </si>
  <si>
    <t>M.7B.23.8</t>
  </si>
  <si>
    <t xml:space="preserve">Hospital </t>
  </si>
  <si>
    <t>M.7B.23.9</t>
  </si>
  <si>
    <t xml:space="preserve">School </t>
  </si>
  <si>
    <t>M.7B.23.10</t>
  </si>
  <si>
    <t>other RE with a social relevant purpose</t>
  </si>
  <si>
    <t>M.7B.23.11</t>
  </si>
  <si>
    <t>Land</t>
  </si>
  <si>
    <t>M.7B.23.12</t>
  </si>
  <si>
    <t>Property developers / Bulding under construction</t>
  </si>
  <si>
    <t>M.7B.23.13</t>
  </si>
  <si>
    <t>OM.7B.23.1</t>
  </si>
  <si>
    <t>o/w Cultural purposes</t>
  </si>
  <si>
    <t>OM.7B.23.2</t>
  </si>
  <si>
    <t>OM.7B.23.3</t>
  </si>
  <si>
    <t>OM.7B.23.4</t>
  </si>
  <si>
    <t>OM.7B.23.5</t>
  </si>
  <si>
    <t>OM.7B.23.6</t>
  </si>
  <si>
    <t>OM.7B.23.7</t>
  </si>
  <si>
    <t>OM.7B.23.8</t>
  </si>
  <si>
    <t>OM.7B.23.9</t>
  </si>
  <si>
    <t>OM.7B.23.10</t>
  </si>
  <si>
    <t>OM.7B.23.11</t>
  </si>
  <si>
    <t>OM.7B.23.12</t>
  </si>
  <si>
    <t>OM.7B.23.13</t>
  </si>
  <si>
    <t>OM.7B.23.14</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</si>
  <si>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</si>
  <si>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</si>
  <si>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</si>
  <si>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</si>
  <si>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</si>
  <si>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</si>
  <si>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</si>
  <si>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</si>
  <si>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</si>
  <si>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</si>
  <si>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</si>
  <si>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</si>
  <si>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</si>
  <si>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</si>
  <si>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</si>
  <si>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</si>
  <si>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</si>
  <si>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</si>
  <si>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</si>
  <si>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</si>
  <si>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</si>
  <si>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</si>
  <si>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</si>
  <si>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</si>
  <si>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</si>
  <si>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</si>
  <si>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</si>
  <si>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</si>
  <si>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</si>
  <si>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</si>
  <si>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</si>
  <si>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</si>
  <si>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</si>
  <si>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</si>
  <si>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</si>
  <si>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</si>
  <si>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</si>
  <si>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</si>
  <si>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</si>
  <si>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</si>
  <si>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</si>
  <si>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</si>
  <si>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</si>
  <si>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</si>
  <si>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</si>
  <si>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</si>
  <si>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</si>
  <si>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</si>
  <si>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</si>
  <si>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</si>
  <si>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</si>
  <si>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</si>
  <si>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</si>
  <si>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</si>
  <si>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</si>
  <si>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</si>
  <si>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</si>
  <si>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</si>
  <si>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</si>
  <si>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</si>
  <si>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</si>
  <si>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</si>
  <si>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</si>
  <si>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</si>
  <si>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</si>
  <si>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</si>
  <si>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</si>
  <si>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</si>
  <si>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C. Harmonised Transparency Template - Glossary</t>
  </si>
  <si>
    <t>The definitions below reflect the national specificities</t>
  </si>
  <si>
    <t>1. Glossary - Standard Harmonised Items</t>
  </si>
  <si>
    <t>Definition</t>
  </si>
  <si>
    <t>HG.1.1</t>
  </si>
  <si>
    <t>OC Calculation: Actual</t>
  </si>
  <si>
    <r>
      <rPr>
        <b/>
        <sz val="11"/>
        <rFont val="Calibri"/>
        <family val="2"/>
        <charset val="238"/>
      </rPr>
      <t xml:space="preserve">Ratio of Contractual Adjusted Aggregate Cover Pool Balance and Debts covered by the Cover Pool. </t>
    </r>
    <r>
      <rPr>
        <sz val="11"/>
        <rFont val="Calibri"/>
        <family val="2"/>
        <charset val="1"/>
      </rPr>
      <t>The value of each mortgage loan is the lower of (A) the outstanding nominal value and (B) 80% of the mortgaged property value related to such mortgage loan. The cover pool balance includes mortgage loans, public sector receivables and exposures (subject to the substitute assets limit) and cash. Derivatives are given zero value if they bear a positive real value, and they are counted towards the amount of Debts to be covered if they bear a negative real value. Debts refers to all debts covered by the International Cover Pool.</t>
    </r>
  </si>
  <si>
    <t>HG.1.2</t>
  </si>
  <si>
    <t>OC Calculation: Legal minimum</t>
  </si>
  <si>
    <r>
      <rPr>
        <b/>
        <sz val="11"/>
        <rFont val="Calibri"/>
        <family val="2"/>
        <charset val="238"/>
      </rPr>
      <t>The aggregate value of all the cover assets included in the cover pool must represent at least 102%</t>
    </r>
    <r>
      <rPr>
        <sz val="11"/>
        <rFont val="Calibri"/>
        <family val="2"/>
        <charset val="1"/>
      </rPr>
      <t xml:space="preserve"> of the aggregate value of all debts covered by the cover pool, i.e. resulting in a minimum 2% statutory over-collateralisation requirement. The value of any mortgage loan is deemed to be zero if it is a non-compliant mortgage loan, i.e. if such mortgage loan does not fulfil the requirements set out in Section 30(1) of the Czech Bonds Act; and in case the borrower under the mortgage loan is in default pursuant to Article 178 of the CRR. A part of the mortgage loan which exceeds 100% of the mortgaged property value is disregarded to such extent.</t>
    </r>
  </si>
  <si>
    <t>HG.1.3</t>
  </si>
  <si>
    <t>OC Calculation: Committed</t>
  </si>
  <si>
    <t>The Contractual Adjusted Aggregate Cover Pool Balance is an amount at least equal to 105% of all Debts covered by the Cover Pool.</t>
  </si>
  <si>
    <t>HG.1.4</t>
  </si>
  <si>
    <t>Interest Rate Types</t>
  </si>
  <si>
    <t>All loans in cover pool carry interest at fixed rate.</t>
  </si>
  <si>
    <t>HG.1.5</t>
  </si>
  <si>
    <t>Residual Life Buckets of Cover assets [i.e. how is the contractual and/or expected residual life defined? What assumptions eg, in terms of prepayments? etc.]</t>
  </si>
  <si>
    <t>Contractual maturity is calculated on assumption of no prepayments in respect to cover assets.
Expected maturity of cover pool assets is not tracked.</t>
  </si>
  <si>
    <t>HG.1.6</t>
  </si>
  <si>
    <t xml:space="preserve">Maturity Buckets of Covered Bonds [i.e. how is the contractual and/or expected maturity defined? What maturity structure (hard bullet, soft bullet, conditional pass through)? Under what conditions/circumstances? Etc.] </t>
  </si>
  <si>
    <t xml:space="preserve">Soft bullet structure, with maturity extension by 1 year. </t>
  </si>
  <si>
    <t>HG.1.7</t>
  </si>
  <si>
    <t>LTVs: Definition</t>
  </si>
  <si>
    <t>LTV Ratio means the percentage ratio of the amount of receivables of the Issuer from a Mortgage Loan divided by the Mortgaged Property Value of the relevant Mortgaged Property securing such Mortgage Loan.</t>
  </si>
  <si>
    <t>HG.1.8</t>
  </si>
  <si>
    <t>LTVs: Calculation of property/shipping value</t>
  </si>
  <si>
    <t>Mortgaged Property Value means the total value of all the Mortgaged Property as determined by the Issuer in accordance with applicable laws and the Issuer's internal rules for valuation of the Mortgaged Property. 
The property value may be revised downward in case of statistically determined regional property stress. This downward revision may be reversed in case the regional stress proves temporary. Apart from this potential reversal of regional stress revision no upward adjustment of property value (indexation) is performed.</t>
  </si>
  <si>
    <t>HG.1.9</t>
  </si>
  <si>
    <t>LTVs: Applied property/shipping valuation techniques, including whether use of index, Automated Valuation Model (AVM) or on-site audits</t>
  </si>
  <si>
    <t xml:space="preserve">VALUATIONS OF THE MORTGAGED PROPERTY
The Issuer must determine the value of the Mortgaged Property (the Mortgaged Property Value) and issue guidelines for these valuations in the form of its internal rules (the Valuation Guidelines) while respecting the principles set out below. Pursuant to Section 29(3) of the Czech Bonds Act, the value of the Mortgaged Property determined by the Issuer may not exceed open market value (in Czech, cena obvyklá) which is to be determined in accordance with the Czech Act No. 151/1997 Coll., as amended (the Czech Property Valuation Act), and with special regard to: (i) characteristics of the Mortgaged Property which are sustainable on a permanent and a long-term basis; (ii) income achievable by a third party while administering the Mortgaged Property with due care; (iii) rights and encumbrances attached to the Mortgaged Property; and (iv) conditions prevailing on the local real property market and anticipated development of that market. These conditions are similar, yet not identical to those set out in Article 4, point 74 of the CRR. </t>
  </si>
  <si>
    <t>HG.1.10</t>
  </si>
  <si>
    <t>LTVs: Frequency and time of last valuation</t>
  </si>
  <si>
    <t>Mortgaged property value is revised annually.</t>
  </si>
  <si>
    <t>HG.1.11</t>
  </si>
  <si>
    <t>Explain how mortgage types are defined whether for residential housing, multi-family housing, commercial real estate, etc. Same for shipping where relecvant</t>
  </si>
  <si>
    <t>Only residential properties pursuant to Article 4(75) of the CRR are included in cover pool. 
Geographical distribution is based on location of Mortgaged Property (cadastral records).</t>
  </si>
  <si>
    <t>HG.1.12</t>
  </si>
  <si>
    <t>Hedging Strategy (please explain how you address interest rate and currency risk)</t>
  </si>
  <si>
    <t>The cross currency swaps are designed to hedge KB from currency risk arising from mismatches between the amounts earned on the mortgage loans included in the cover pool and the amounts payable on the Mortgage Covered Bonds. In practice EUR leg of particular CCS matches perfectly bond cash flows.</t>
  </si>
  <si>
    <t>HG.1.13</t>
  </si>
  <si>
    <t>Non-performing loans</t>
  </si>
  <si>
    <t>There are no non-performing loans in the cover-pool.</t>
  </si>
  <si>
    <t>HG.1.14</t>
  </si>
  <si>
    <t xml:space="preserve">Sustainability - strategy pursued in the cover pool </t>
  </si>
  <si>
    <t>NA</t>
  </si>
  <si>
    <t>HG.1.15</t>
  </si>
  <si>
    <t>Subsidised Housing  (definitions of affordable, social housing)</t>
  </si>
  <si>
    <t>HG.1.16</t>
  </si>
  <si>
    <t xml:space="preserve">New Property and Existing Property </t>
  </si>
  <si>
    <t>The distinction between new and existing property is not tracked.</t>
  </si>
  <si>
    <t>HG.1.17</t>
  </si>
  <si>
    <t>OHG.1.1</t>
  </si>
  <si>
    <t>NPV assumptions (when stated)</t>
  </si>
  <si>
    <t>OHG.1.2</t>
  </si>
  <si>
    <t>OHG.1.3</t>
  </si>
  <si>
    <t>OHG.1.4</t>
  </si>
  <si>
    <t>OHG.1.5</t>
  </si>
  <si>
    <t>2. Glossary - ESG items (optional)</t>
  </si>
  <si>
    <t>HG.2.1</t>
  </si>
  <si>
    <t>HG.2.2</t>
  </si>
  <si>
    <t>HG.2.3</t>
  </si>
  <si>
    <t>The cover pool has no defined strategy on new versus existing properties.</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</si>
  <si>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</si>
  <si>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</si>
  <si>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</si>
  <si>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</si>
  <si>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</si>
  <si>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</si>
  <si>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</si>
  <si>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</si>
  <si>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</si>
  <si>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</si>
  <si>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</si>
  <si>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</si>
  <si>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</si>
  <si>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</si>
  <si>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</si>
  <si>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</si>
  <si>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</si>
  <si>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</si>
  <si>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</si>
  <si>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</si>
  <si>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</si>
  <si>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</si>
  <si>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OHG.3.2</t>
  </si>
  <si>
    <t>OHG.3.3</t>
  </si>
  <si>
    <t>4. Glossary - Extra national and/or Issuer Items</t>
  </si>
  <si>
    <t>HG.4.1</t>
  </si>
  <si>
    <t>Other definitions deemed relevant</t>
  </si>
  <si>
    <r>
      <rPr>
        <b/>
        <sz val="11"/>
        <rFont val="Calibri"/>
        <family val="2"/>
        <charset val="238"/>
      </rPr>
      <t xml:space="preserve">Statutory 85% Test. </t>
    </r>
    <r>
      <rPr>
        <sz val="11"/>
        <rFont val="Calibri"/>
        <family val="2"/>
        <charset val="238"/>
      </rPr>
      <t>The aggregate value of all mortgage loans included in the cover pool must be an amount equal to at least 85% of all debts covered by the cover pool. Non-compliant mortgage loans have zero value and mortgage loans are valued only up to 100% LTV.</t>
    </r>
  </si>
  <si>
    <t>OHG.4.1</t>
  </si>
  <si>
    <r>
      <rPr>
        <b/>
        <sz val="11"/>
        <color rgb="FF000000"/>
        <rFont val="Calibri"/>
        <family val="2"/>
        <charset val="238"/>
      </rPr>
      <t xml:space="preserve">Statutory 100% Individual LTV Test. </t>
    </r>
    <r>
      <rPr>
        <sz val="11"/>
        <color rgb="FF000000"/>
        <rFont val="Calibri"/>
        <family val="2"/>
        <charset val="1"/>
      </rPr>
      <t>The nominal value of each Czech Bonds Act mortgage loan included in the cover pool may not exceed 100% of the value of the mortgaged property. To the extent the nominal value of an individual Czech Bonds Act mortgage loan exceeds such limit (and only to that extent), it is disregarded for the purpose of calculating the Statutory Cover Tests.</t>
    </r>
  </si>
  <si>
    <t>OHG.4.2</t>
  </si>
  <si>
    <r>
      <rPr>
        <b/>
        <sz val="11"/>
        <color rgb="FF000000"/>
        <rFont val="Calibri"/>
        <family val="2"/>
        <charset val="238"/>
      </rPr>
      <t xml:space="preserve">The programme benefits from a liquidity reserve/buffer. </t>
    </r>
    <r>
      <rPr>
        <sz val="11"/>
        <color rgb="FF000000"/>
        <rFont val="Calibri"/>
        <family val="2"/>
        <charset val="238"/>
      </rPr>
      <t>The reserve will be held in short term Czech government bonds and notes and it will cover three months of interest payments on the outstanding Mortgage Covered Bonds, payments to swap counterparties and senior expenses.</t>
    </r>
  </si>
  <si>
    <t>OHG.4.3</t>
  </si>
  <si>
    <r>
      <rPr>
        <b/>
        <sz val="11"/>
        <color rgb="FF000000"/>
        <rFont val="Calibri"/>
        <family val="2"/>
        <charset val="238"/>
      </rPr>
      <t>Issuer events of default.</t>
    </r>
    <r>
      <rPr>
        <sz val="11"/>
        <color rgb="FF000000"/>
        <rFont val="Calibri"/>
        <family val="2"/>
        <charset val="1"/>
      </rPr>
      <t xml:space="preserve"> 
(a) Non-payment by the Issuer of any amount of interest within 7 Business Days from the date when such obligations became due
(b) Non-payment by the Issuer of any amount of principal within 14 Business Days from the Maturity Date including, without limitation, in the event of any extension of the maturity to the Extended Maturity Date
(c) The Issuer has (i) ceased to be licensed to operate as a bank, (ii) ceased to be authorised to issue Mortgage Covered Bonds, or (iii) ceased or threatened to cease to carry on all or substantially all of its business or operate as a bank
(d) The Issuer becomes over-indebted / unable to pay its debts / in threatening insolvency; or any legal proceeding is taken for bankruptcy/reorganisation; or a (covered block) administrator is appointed; or a readjustement/deferment of any of its obligation is pursued
(e) The Issuer fails to comply with other significant obligations
(f) Breach of the Contractual Asset Cover Test for a period longer than 1 month
Consequencies: The Issuer must not issue any Czech Mortgage Covered Bonds, unless only item (b) has occurred and no other Issuer Event of Default is continuing, in which case the Issuer will be allowed to issue new Czech Mortgage Covered Bonds if their proceeds on issue are applied in full or in part in redeeming existing Mortgage Covered Bonds</t>
    </r>
  </si>
  <si>
    <t>OHG.4.4</t>
  </si>
  <si>
    <r>
      <rPr>
        <b/>
        <sz val="11"/>
        <color rgb="FF000000"/>
        <rFont val="Calibri"/>
        <family val="2"/>
        <charset val="238"/>
      </rPr>
      <t xml:space="preserve">Events of Default. 
</t>
    </r>
    <r>
      <rPr>
        <sz val="11"/>
        <color rgb="FF000000"/>
        <rFont val="Calibri"/>
        <family val="2"/>
        <charset val="1"/>
      </rPr>
      <t>(a) Non-payment of any amount of interest within 14 Business Days from the date when such obligations became due
(b) Non-payment of any amount of principal within 14 Business Days from the Extended Maturity Date
(c) The Issuer fails to comply with the Statutory Tests for a period longer than 3 months
Consequencies: Each Mortgage Covered Bond immediately becomes due and payable. Please note that, according to the programme documentation, the Trustee at its discretion may, and if so directed by the holders of at least 25% in nominal amount of the Mortgage Covered Bonds then outstanding or if so directed by an extraordinary resolution, shall serve an acceleration notice to the issuer following an event of default. Please refer to KB’s Mortgage Covered Base Prospectus for the full description of Issuer Events of Default and Events of Default.</t>
    </r>
  </si>
  <si>
    <t>OHG.4.5</t>
  </si>
  <si>
    <r>
      <rPr>
        <b/>
        <sz val="11"/>
        <color rgb="FF000000"/>
        <rFont val="Calibri"/>
        <family val="2"/>
        <charset val="238"/>
      </rPr>
      <t xml:space="preserve">Monitoring / Representation of Bondholders / Oversight. 
</t>
    </r>
    <r>
      <rPr>
        <sz val="11"/>
        <color rgb="FF000000"/>
        <rFont val="Calibri"/>
        <family val="2"/>
        <charset val="1"/>
      </rPr>
      <t>(a) The Asset Monitor monitors the cover pool and the cover assets register. It checks on an annual basis that the assets in the register comply with the statuatory and the contractual eligibility criteria and checks the calculations that the issuer performs in respect of the statutory and contractual tests
(b) The Trustee acts for the benefit of the covered bondholders and can determine whether the issuer failed to comply with, perform or observe any of its significant obligations, as well as serve an acceleration notice in certain circumstances in the case of an event of default 
(c) The Czech National Bank oversees the Covered Bond issuer and the application of the relevant legislative framework</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</si>
  <si>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</si>
  <si>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</si>
  <si>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</si>
  <si>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</si>
  <si>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</si>
  <si>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</si>
  <si>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</si>
  <si>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</si>
  <si>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</si>
  <si>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</si>
  <si>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</si>
  <si>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</si>
  <si>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</si>
  <si>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</si>
  <si>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</si>
  <si>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</si>
  <si>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</si>
  <si>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</si>
  <si>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</si>
  <si>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</si>
  <si>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</si>
  <si>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</si>
  <si>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</si>
  <si>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</si>
  <si>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</si>
  <si>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</si>
  <si>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</si>
  <si>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</si>
  <si>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</si>
  <si>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</si>
  <si>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</si>
  <si>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</si>
  <si>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</si>
  <si>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E.1.1.11</t>
  </si>
  <si>
    <t>OE.1.1.1</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</si>
  <si>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</si>
  <si>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</si>
  <si>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</si>
  <si>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</si>
  <si>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</si>
  <si>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</si>
  <si>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</si>
  <si>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</si>
  <si>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</si>
  <si>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</si>
  <si>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</si>
  <si>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</si>
  <si>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</si>
  <si>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</si>
  <si>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</si>
  <si>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</si>
  <si>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</si>
  <si>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</si>
  <si>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</si>
  <si>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</si>
  <si>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</si>
  <si>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</si>
  <si>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</si>
  <si>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</si>
  <si>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</si>
  <si>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</si>
  <si>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</si>
  <si>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</si>
  <si>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</si>
  <si>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</si>
  <si>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</si>
  <si>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</si>
  <si>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</si>
  <si>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</si>
  <si>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</si>
  <si>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</si>
  <si>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</si>
  <si>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</si>
  <si>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</si>
  <si>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</si>
  <si>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</si>
  <si>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</si>
  <si>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</si>
  <si>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</si>
  <si>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</si>
  <si>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</si>
  <si>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</si>
  <si>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</si>
  <si>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</si>
  <si>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</si>
  <si>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</si>
  <si>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</si>
  <si>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</si>
  <si>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</si>
  <si>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</si>
  <si>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</si>
  <si>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</si>
  <si>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</si>
  <si>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</si>
  <si>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</si>
  <si>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</si>
  <si>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</si>
  <si>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</si>
  <si>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</si>
  <si>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</si>
  <si>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</si>
  <si>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</si>
  <si>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</si>
  <si>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</si>
  <si>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</si>
  <si>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</si>
  <si>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</si>
  <si>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</si>
  <si>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</si>
  <si>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Weighted Average Seasoning (months)</t>
  </si>
  <si>
    <t>Weighted Average Maturity (months)**</t>
  </si>
  <si>
    <t>OE.3.1.1</t>
  </si>
  <si>
    <t>OE.3.1.2</t>
  </si>
  <si>
    <t>OE.3.1.3</t>
  </si>
  <si>
    <t>OE.3.1.4</t>
  </si>
  <si>
    <t>2. Arrears</t>
  </si>
  <si>
    <t>% Public Sector Assets</t>
  </si>
  <si>
    <t>% Shipping Loans</t>
  </si>
  <si>
    <t>% Total Loans</t>
  </si>
  <si>
    <t>1-&lt;30 days</t>
  </si>
  <si>
    <t>30-&lt;60 days</t>
  </si>
  <si>
    <t>60-&lt;90 days</t>
  </si>
  <si>
    <t>90-&lt;180 days</t>
  </si>
  <si>
    <t>&gt;= 180 days</t>
  </si>
  <si>
    <t>OE.3.2.1</t>
  </si>
  <si>
    <t>OE.3.2.2</t>
  </si>
  <si>
    <t>OE.3.2.3</t>
  </si>
  <si>
    <t>OE.3.2.4</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</si>
  <si>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</si>
  <si>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</si>
  <si>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</si>
  <si>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</si>
  <si>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</si>
  <si>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</si>
  <si>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r>
      <rPr>
        <sz val="11"/>
        <rFont val="Calibri"/>
        <family val="2"/>
        <charset val="1"/>
      </rPr>
      <t xml:space="preserve">As of reporting date no loan had the benefit of the Moratorium under the Covid-19 Loan Moratorium Act (Czech Act 177/2020 Sb. </t>
    </r>
    <r>
      <rPr>
        <i/>
        <sz val="11"/>
        <rFont val="Calibri"/>
        <family val="2"/>
        <charset val="1"/>
      </rPr>
      <t>Zákon o některých opatřeních v oblasti splácení úvěrů v souvislosti s pandemií COVID-19</t>
    </r>
    <r>
      <rPr>
        <sz val="11"/>
        <rFont val="Calibri"/>
        <family val="2"/>
        <charset val="1"/>
      </rPr>
      <t>). 
The last date on which the Moratorium had legal effect was 31 October 2020.</t>
    </r>
  </si>
  <si>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</si>
  <si>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</si>
  <si>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</si>
  <si>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</si>
  <si>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</si>
  <si>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</si>
  <si>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</si>
  <si>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</si>
  <si>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</si>
  <si>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</si>
  <si>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</si>
  <si>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</si>
  <si>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</si>
  <si>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</si>
  <si>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</si>
  <si>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</si>
  <si>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</si>
  <si>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</si>
  <si>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</si>
  <si>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</si>
  <si>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</si>
  <si>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</si>
  <si>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</si>
  <si>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</si>
  <si>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</si>
  <si>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</si>
  <si>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</si>
  <si>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</si>
  <si>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o/w [if relevant, please specify]</t>
  </si>
  <si>
    <t>OCOV.2.1.6</t>
  </si>
  <si>
    <t>OCOV.2.1.7</t>
  </si>
  <si>
    <t>OCOV.2.1.8</t>
  </si>
  <si>
    <t>https://www.coveredbondlabel.com/issuer/206/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</si>
</sst>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_ ;_ @_ "/>
    <numFmt numFmtId="165" formatCode="d/m/yyyy"/>
    <numFmt numFmtId="166" formatCode="#,##0.0"/>
    <numFmt numFmtId="167" formatCode="0\ %"/>
    <numFmt numFmtId="168" formatCode="0.0%"/>
    <numFmt numFmtId="169" formatCode="0.00\ %"/>
    <numFmt numFmtId="170" formatCode="0.0"/>
    <numFmt numFmtId="171" formatCode="d\/m\/yyyy"/>
  </numFmts>
  <fonts count="50" x14ac:knownFonts="1">
    <font>
      <sz val="11"/>
      <color rgb="FF000000"/>
      <name val="Calibri"/>
      <family val="2"/>
      <charset val="1"/>
    </font>
    <font>
      <sz val="10"/>
      <name val="Arial"/>
      <family val="2"/>
      <charset val="1"/>
    </font>
    <font>
      <sz val="8"/>
      <name val="Arial"/>
      <family val="2"/>
      <charset val="1"/>
    </font>
    <font>
      <b/>
      <sz val="24"/>
      <color rgb="FF000000"/>
      <name val="Calibri"/>
      <family val="2"/>
      <charset val="1"/>
    </font>
    <font>
      <b/>
      <sz val="11.5"/>
      <color rgb="FF1E1B1D"/>
      <name val="Calibri"/>
      <family val="2"/>
      <charset val="1"/>
    </font>
    <font>
      <sz val="13"/>
      <color rgb="FF1E1B1D"/>
      <name val="Calibri"/>
      <family val="2"/>
      <charset val="1"/>
    </font>
    <font>
      <b/>
      <sz val="14"/>
      <name val="Calibri"/>
      <family val="2"/>
      <charset val="1"/>
    </font>
    <font>
      <sz val="13"/>
      <color rgb="FF000000"/>
      <name val="Calibri"/>
      <family val="2"/>
      <charset val="1"/>
    </font>
    <font>
      <b/>
      <sz val="13"/>
      <color rgb="FF1E1B1D"/>
      <name val="Calibri"/>
      <family val="2"/>
      <charset val="1"/>
    </font>
    <font>
      <b/>
      <sz val="13"/>
      <name val="Calibri"/>
      <family val="2"/>
      <charset val="1"/>
    </font>
    <font>
      <sz val="13"/>
      <name val="Calibri"/>
      <family val="2"/>
      <charset val="1"/>
    </font>
    <font>
      <b/>
      <sz val="13"/>
      <color rgb="FF333333"/>
      <name val="Calibri"/>
      <family val="2"/>
      <charset val="1"/>
    </font>
    <font>
      <i/>
      <sz val="13"/>
      <name val="Calibri"/>
      <family val="2"/>
      <charset val="1"/>
    </font>
    <font>
      <sz val="9"/>
      <color rgb="FF000000"/>
      <name val="Calibri"/>
      <family val="2"/>
      <charset val="1"/>
    </font>
    <font>
      <b/>
      <sz val="14"/>
      <color rgb="FF000000"/>
      <name val="Calibri"/>
      <family val="2"/>
      <charset val="1"/>
    </font>
    <font>
      <b/>
      <sz val="24"/>
      <color rgb="FFE46C0A"/>
      <name val="Calibri"/>
      <family val="2"/>
      <charset val="1"/>
    </font>
    <font>
      <b/>
      <sz val="16"/>
      <name val="Calibri"/>
      <family val="2"/>
      <charset val="1"/>
    </font>
    <font>
      <b/>
      <sz val="16"/>
      <color rgb="FF000000"/>
      <name val="Calibri"/>
      <family val="2"/>
      <charset val="1"/>
    </font>
    <font>
      <b/>
      <sz val="10"/>
      <name val="Calibri"/>
      <family val="2"/>
      <charset val="1"/>
    </font>
    <font>
      <sz val="10"/>
      <name val="Calibri"/>
      <family val="2"/>
      <charset val="1"/>
    </font>
    <font>
      <sz val="11"/>
      <color rgb="FFFFFFFF"/>
      <name val="Calibri"/>
      <family val="2"/>
      <charset val="1"/>
    </font>
    <font>
      <u/>
      <sz val="11"/>
      <color rgb="FF0000FF"/>
      <name val="Calibri"/>
      <family val="2"/>
      <charset val="1"/>
    </font>
    <font>
      <b/>
      <sz val="20"/>
      <color rgb="FF000000"/>
      <name val="Calibri"/>
      <family val="2"/>
      <charset val="1"/>
    </font>
    <font>
      <b/>
      <sz val="11"/>
      <color rgb="FF000000"/>
      <name val="Calibri"/>
      <family val="2"/>
      <charset val="1"/>
    </font>
    <font>
      <sz val="11"/>
      <name val="Calibri"/>
      <family val="2"/>
      <charset val="1"/>
    </font>
    <font>
      <sz val="10"/>
      <color rgb="FF000000"/>
      <name val="Arial"/>
      <family val="2"/>
      <charset val="1"/>
    </font>
    <font>
      <b/>
      <sz val="14"/>
      <color rgb="FFFFFFFF"/>
      <name val="Calibri"/>
      <family val="2"/>
      <charset val="1"/>
    </font>
    <font>
      <b/>
      <u/>
      <sz val="11"/>
      <name val="Calibri"/>
      <family val="2"/>
      <charset val="1"/>
    </font>
    <font>
      <b/>
      <sz val="11"/>
      <name val="Calibri"/>
      <family val="2"/>
      <charset val="1"/>
    </font>
    <font>
      <sz val="11"/>
      <color rgb="FF0000FF"/>
      <name val="Calibri"/>
      <family val="2"/>
      <charset val="1"/>
    </font>
    <font>
      <i/>
      <sz val="11"/>
      <name val="Calibri"/>
      <family val="2"/>
      <charset val="1"/>
    </font>
    <font>
      <b/>
      <u/>
      <sz val="11"/>
      <color rgb="FF0000FF"/>
      <name val="Calibri"/>
      <family val="2"/>
      <charset val="1"/>
    </font>
    <font>
      <b/>
      <i/>
      <sz val="11"/>
      <name val="Calibri"/>
      <family val="2"/>
      <charset val="1"/>
    </font>
    <font>
      <b/>
      <sz val="10"/>
      <color rgb="FF000000"/>
      <name val="Calibri"/>
      <family val="2"/>
      <charset val="1"/>
    </font>
    <font>
      <i/>
      <sz val="11"/>
      <color rgb="FF000000"/>
      <name val="Calibri"/>
      <family val="2"/>
      <charset val="1"/>
    </font>
    <font>
      <i/>
      <sz val="9"/>
      <name val="Calibri"/>
      <family val="2"/>
      <charset val="1"/>
    </font>
    <font>
      <i/>
      <u/>
      <sz val="9"/>
      <name val="Calibri"/>
      <family val="2"/>
      <charset val="1"/>
    </font>
    <font>
      <sz val="11"/>
      <color rgb="FF77933C"/>
      <name val="Calibri"/>
      <family val="2"/>
      <charset val="1"/>
    </font>
    <font>
      <b/>
      <i/>
      <sz val="11"/>
      <color rgb="FF0000FF"/>
      <name val="Calibri"/>
      <family val="2"/>
      <charset val="1"/>
    </font>
    <font>
      <u/>
      <sz val="11"/>
      <name val="Calibri"/>
      <family val="2"/>
      <charset val="1"/>
    </font>
    <font>
      <b/>
      <i/>
      <sz val="14"/>
      <color rgb="FFFFFFFF"/>
      <name val="Calibri"/>
      <family val="2"/>
      <charset val="1"/>
    </font>
    <font>
      <b/>
      <sz val="11"/>
      <color rgb="FF0000FF"/>
      <name val="Calibri"/>
      <family val="2"/>
      <charset val="1"/>
    </font>
    <font>
      <b/>
      <sz val="11"/>
      <color rgb="FFFFFFFF"/>
      <name val="Calibri"/>
      <family val="2"/>
      <charset val="1"/>
    </font>
    <font>
      <b/>
      <sz val="11"/>
      <name val="Calibri"/>
      <family val="2"/>
      <charset val="238"/>
    </font>
    <font>
      <sz val="11"/>
      <name val="Calibri"/>
      <family val="2"/>
      <charset val="238"/>
    </font>
    <font>
      <b/>
      <sz val="11"/>
      <color rgb="FF000000"/>
      <name val="Calibri"/>
      <family val="2"/>
      <charset val="238"/>
    </font>
    <font>
      <sz val="11"/>
      <color rgb="FF000000"/>
      <name val="Calibri"/>
      <family val="2"/>
      <charset val="238"/>
    </font>
    <font>
      <b/>
      <sz val="11"/>
      <color rgb="FFFF0000"/>
      <name val="Calibri"/>
      <family val="2"/>
      <charset val="1"/>
    </font>
    <font>
      <i/>
      <sz val="11"/>
      <color rgb="FF0070C0"/>
      <name val="Calibri"/>
      <family val="2"/>
      <charset val="1"/>
    </font>
    <font>
      <sz val="11"/>
      <color rgb="FF000000"/>
      <name val="Calibri"/>
      <family val="2"/>
      <charset val="1"/>
    </font>
  </fonts>
  <fills count="8">
    <fill>
      <patternFill patternType="none"/>
    </fill>
    <fill>
      <patternFill patternType="gray125"/>
    </fill>
    <fill>
      <patternFill patternType="solid">
        <fgColor rgb="FFE36E00"/>
        <bgColor rgb="FFE46C0A"/>
      </patternFill>
    </fill>
    <fill>
      <patternFill patternType="solid">
        <fgColor rgb="FF243386"/>
        <bgColor rgb="FF003366"/>
      </patternFill>
    </fill>
    <fill>
      <patternFill patternType="solid">
        <fgColor rgb="FFFFFFFF"/>
        <bgColor rgb="FFFFFFCC"/>
      </patternFill>
    </fill>
    <fill>
      <patternFill patternType="solid">
        <fgColor rgb="FFFAC090"/>
        <bgColor rgb="FFC0C0C0"/>
      </patternFill>
    </fill>
    <fill>
      <patternFill patternType="solid">
        <fgColor rgb="FF847A75"/>
        <bgColor rgb="FF666699"/>
      </patternFill>
    </fill>
    <fill>
      <patternFill patternType="solid">
        <fgColor rgb="FFFFC000"/>
        <bgColor rgb="FFF79646"/>
      </patternFill>
    </fill>
  </fills>
  <borders count="2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46C0A"/>
      </left>
      <right/>
      <top style="medium">
        <color rgb="FFE46C0A"/>
      </top>
      <bottom style="medium">
        <color rgb="FFE46C0A"/>
      </bottom>
      <diagonal/>
    </border>
    <border>
      <left/>
      <right style="medium">
        <color rgb="FFE46C0A"/>
      </right>
      <top style="medium">
        <color rgb="FFE46C0A"/>
      </top>
      <bottom style="medium">
        <color rgb="FFE46C0A"/>
      </bottom>
      <diagonal/>
    </border>
    <border>
      <left style="medium">
        <color rgb="FFE46C0A"/>
      </left>
      <right/>
      <top/>
      <bottom/>
      <diagonal/>
    </border>
    <border>
      <left style="medium">
        <color rgb="FFE46C0A"/>
      </left>
      <right style="medium">
        <color rgb="FFE46C0A"/>
      </right>
      <top/>
      <bottom/>
      <diagonal/>
    </border>
    <border>
      <left/>
      <right style="medium">
        <color rgb="FFE46C0A"/>
      </right>
      <top/>
      <bottom/>
      <diagonal/>
    </border>
    <border>
      <left/>
      <right style="medium">
        <color rgb="FFE46C0A"/>
      </right>
      <top/>
      <bottom style="medium">
        <color rgb="FFE46C0A"/>
      </bottom>
      <diagonal/>
    </border>
    <border>
      <left style="medium">
        <color rgb="FFE46C0A"/>
      </left>
      <right/>
      <top style="thin">
        <color rgb="FFF79646"/>
      </top>
      <bottom style="medium">
        <color rgb="FFE46C0A"/>
      </bottom>
      <diagonal/>
    </border>
    <border>
      <left/>
      <right style="medium">
        <color rgb="FFE46C0A"/>
      </right>
      <top style="thin">
        <color rgb="FFF79646"/>
      </top>
      <bottom style="medium">
        <color rgb="FFE46C0A"/>
      </bottom>
      <diagonal/>
    </border>
    <border>
      <left/>
      <right/>
      <top style="medium">
        <color rgb="FFE46C0A"/>
      </top>
      <bottom/>
      <diagonal/>
    </border>
  </borders>
  <cellStyleXfs count="9">
    <xf numFmtId="0" fontId="0" fillId="0" borderId="0"/>
    <xf numFmtId="167" fontId="49" fillId="0" borderId="0" applyBorder="0" applyProtection="0"/>
    <xf numFmtId="0" fontId="21" fillId="0" borderId="0" applyBorder="0" applyProtection="0"/>
    <xf numFmtId="164" fontId="49" fillId="0" borderId="0" applyBorder="0" applyProtection="0"/>
    <xf numFmtId="0" fontId="1" fillId="0" borderId="0"/>
    <xf numFmtId="0" fontId="1" fillId="0" borderId="0"/>
    <xf numFmtId="0" fontId="1" fillId="0" borderId="0"/>
    <xf numFmtId="0" fontId="2" fillId="0" borderId="0"/>
    <xf numFmtId="0" fontId="1" fillId="0" borderId="0">
      <alignment horizontal="left" wrapText="1"/>
    </xf>
  </cellStyleXfs>
  <cellXfs count="217">
    <xf numFmtId="0" fontId="0" fillId="0" borderId="0" xfId="0"/>
    <xf numFmtId="0" fontId="0" fillId="0" borderId="0" xfId="0" applyFont="1"/>
    <xf numFmtId="0" fontId="3" fillId="0" borderId="0"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wrapText="1"/>
    </xf>
    <xf numFmtId="0" fontId="5" fillId="0" borderId="0" xfId="0" applyFont="1" applyAlignment="1">
      <alignment horizontal="left" vertical="center" wrapText="1"/>
    </xf>
    <xf numFmtId="0" fontId="8" fillId="0" borderId="0" xfId="0" applyFont="1" applyAlignment="1">
      <alignment horizontal="left" vertical="center" wrapText="1"/>
    </xf>
    <xf numFmtId="0" fontId="9" fillId="0" borderId="0" xfId="0" applyFont="1" applyAlignment="1">
      <alignment vertical="center" wrapText="1"/>
    </xf>
    <xf numFmtId="0" fontId="10" fillId="0" borderId="0" xfId="0" applyFont="1" applyAlignment="1">
      <alignment horizontal="left" vertical="center" wrapText="1"/>
    </xf>
    <xf numFmtId="0" fontId="10" fillId="0" borderId="0" xfId="0" applyFont="1" applyAlignment="1">
      <alignment wrapText="1"/>
    </xf>
    <xf numFmtId="0" fontId="7" fillId="0" borderId="0" xfId="0" applyFont="1" applyAlignment="1">
      <alignment vertical="center" wrapText="1"/>
    </xf>
    <xf numFmtId="0" fontId="11" fillId="0" borderId="0" xfId="0" applyFont="1" applyAlignment="1">
      <alignment vertical="center" wrapText="1"/>
    </xf>
    <xf numFmtId="0" fontId="10" fillId="0" borderId="0" xfId="0" applyFont="1" applyAlignment="1">
      <alignment vertical="center" wrapText="1"/>
    </xf>
    <xf numFmtId="0" fontId="13" fillId="0" borderId="1" xfId="0" applyFont="1" applyBorder="1"/>
    <xf numFmtId="0" fontId="13" fillId="0" borderId="2" xfId="0" applyFont="1" applyBorder="1"/>
    <xf numFmtId="0" fontId="13" fillId="0" borderId="3" xfId="0" applyFont="1" applyBorder="1"/>
    <xf numFmtId="0" fontId="13" fillId="0" borderId="4" xfId="0" applyFont="1" applyBorder="1"/>
    <xf numFmtId="0" fontId="13" fillId="0" borderId="0" xfId="0" applyFont="1" applyBorder="1"/>
    <xf numFmtId="0" fontId="13" fillId="0" borderId="5" xfId="0" applyFont="1" applyBorder="1"/>
    <xf numFmtId="0" fontId="14" fillId="0" borderId="0" xfId="0" applyFont="1" applyBorder="1" applyAlignment="1">
      <alignment horizontal="center"/>
    </xf>
    <xf numFmtId="0" fontId="3"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center"/>
    </xf>
    <xf numFmtId="0" fontId="17" fillId="0" borderId="0" xfId="0" applyFont="1" applyBorder="1" applyAlignment="1">
      <alignment horizontal="center" vertical="center"/>
    </xf>
    <xf numFmtId="0" fontId="18" fillId="0" borderId="0" xfId="0" applyFont="1" applyBorder="1" applyAlignment="1">
      <alignment horizontal="center"/>
    </xf>
    <xf numFmtId="0" fontId="19" fillId="0" borderId="0" xfId="0" applyFont="1" applyBorder="1"/>
    <xf numFmtId="0" fontId="0" fillId="0" borderId="0" xfId="0" applyFont="1" applyAlignment="1"/>
    <xf numFmtId="0" fontId="20" fillId="0" borderId="0" xfId="2" applyFont="1" applyBorder="1" applyAlignment="1" applyProtection="1"/>
    <xf numFmtId="0" fontId="13" fillId="0" borderId="6" xfId="0" applyFont="1" applyBorder="1"/>
    <xf numFmtId="0" fontId="13" fillId="0" borderId="7" xfId="0" applyFont="1" applyBorder="1"/>
    <xf numFmtId="0" fontId="13" fillId="0" borderId="8" xfId="0" applyFont="1" applyBorder="1"/>
    <xf numFmtId="0" fontId="0" fillId="4" borderId="0" xfId="0" applyFont="1" applyFill="1"/>
    <xf numFmtId="17" fontId="18" fillId="0" borderId="0" xfId="0" applyNumberFormat="1" applyFont="1" applyBorder="1" applyAlignment="1">
      <alignment horizontal="center"/>
    </xf>
    <xf numFmtId="0" fontId="22" fillId="0" borderId="0" xfId="0" applyFont="1" applyBorder="1" applyAlignment="1">
      <alignment horizontal="center" vertical="center"/>
    </xf>
    <xf numFmtId="0" fontId="0" fillId="0" borderId="0" xfId="0" applyFont="1" applyBorder="1"/>
    <xf numFmtId="0" fontId="0" fillId="0" borderId="4" xfId="0" applyFont="1" applyBorder="1"/>
    <xf numFmtId="0" fontId="0" fillId="0" borderId="5" xfId="0" applyFont="1" applyBorder="1"/>
    <xf numFmtId="0" fontId="0" fillId="0" borderId="7" xfId="0" applyFont="1" applyBorder="1"/>
    <xf numFmtId="0" fontId="23" fillId="0" borderId="0" xfId="0" applyFont="1" applyBorder="1"/>
    <xf numFmtId="0" fontId="13" fillId="0" borderId="0" xfId="0" applyFont="1" applyBorder="1" applyAlignment="1">
      <alignment horizontal="right"/>
    </xf>
    <xf numFmtId="0" fontId="18" fillId="0" borderId="7" xfId="0" applyFont="1" applyBorder="1" applyAlignment="1">
      <alignment horizontal="center"/>
    </xf>
    <xf numFmtId="0" fontId="24" fillId="0" borderId="0" xfId="0" applyFont="1" applyBorder="1" applyAlignment="1">
      <alignment horizontal="center" vertical="center" wrapText="1"/>
    </xf>
    <xf numFmtId="0" fontId="0" fillId="0" borderId="0" xfId="0" applyFont="1" applyBorder="1" applyAlignment="1">
      <alignment horizontal="center" vertical="center" wrapText="1"/>
    </xf>
    <xf numFmtId="0" fontId="25" fillId="0" borderId="0" xfId="0" applyFont="1" applyBorder="1" applyAlignment="1">
      <alignment horizontal="center" vertical="center" wrapText="1"/>
    </xf>
    <xf numFmtId="0" fontId="0" fillId="0" borderId="9" xfId="0" applyFont="1" applyBorder="1" applyAlignment="1">
      <alignment horizontal="center" vertical="center" wrapText="1"/>
    </xf>
    <xf numFmtId="0" fontId="26" fillId="0" borderId="0" xfId="0" applyFont="1" applyBorder="1" applyAlignment="1">
      <alignment vertical="center" wrapText="1"/>
    </xf>
    <xf numFmtId="0" fontId="26" fillId="3" borderId="0" xfId="0" applyFont="1" applyFill="1" applyBorder="1" applyAlignment="1">
      <alignment horizontal="center" vertical="center" wrapText="1"/>
    </xf>
    <xf numFmtId="0" fontId="24" fillId="0" borderId="10" xfId="0" applyFont="1" applyBorder="1" applyAlignment="1">
      <alignment horizontal="center" vertical="center" wrapText="1"/>
    </xf>
    <xf numFmtId="0" fontId="26" fillId="0" borderId="0" xfId="0" applyFont="1" applyBorder="1" applyAlignment="1">
      <alignment horizontal="center" vertical="center" wrapText="1"/>
    </xf>
    <xf numFmtId="0" fontId="26" fillId="2" borderId="11" xfId="0" applyFont="1" applyFill="1" applyBorder="1" applyAlignment="1">
      <alignment horizontal="center" vertical="center" wrapText="1"/>
    </xf>
    <xf numFmtId="0" fontId="27" fillId="0" borderId="0" xfId="0" applyFont="1" applyBorder="1" applyAlignment="1">
      <alignment horizontal="center" vertical="center" wrapText="1"/>
    </xf>
    <xf numFmtId="0" fontId="21" fillId="0" borderId="12" xfId="2" applyFont="1" applyBorder="1" applyAlignment="1" applyProtection="1">
      <alignment horizontal="center" vertical="center" wrapText="1"/>
    </xf>
    <xf numFmtId="0" fontId="21" fillId="0" borderId="13" xfId="2" applyFont="1" applyBorder="1" applyAlignment="1" applyProtection="1">
      <alignment horizontal="center" vertical="center" wrapText="1"/>
    </xf>
    <xf numFmtId="0" fontId="21" fillId="0" borderId="0" xfId="2" applyBorder="1" applyAlignment="1" applyProtection="1">
      <alignment horizontal="center" vertical="center" wrapText="1"/>
    </xf>
    <xf numFmtId="0" fontId="26" fillId="2" borderId="0" xfId="0" applyFont="1" applyFill="1" applyBorder="1" applyAlignment="1">
      <alignment horizontal="center" vertical="center" wrapText="1"/>
    </xf>
    <xf numFmtId="0" fontId="2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8" fillId="0" borderId="0" xfId="0" applyFont="1" applyBorder="1" applyAlignment="1">
      <alignment horizontal="center" vertical="center" wrapText="1"/>
    </xf>
    <xf numFmtId="0" fontId="24" fillId="0" borderId="0" xfId="0" applyFont="1" applyBorder="1" applyAlignment="1" applyProtection="1">
      <alignment horizontal="center" vertical="center" wrapText="1"/>
    </xf>
    <xf numFmtId="0" fontId="29" fillId="0" borderId="0" xfId="0" applyFont="1" applyBorder="1" applyAlignment="1">
      <alignment horizontal="center" vertical="center" wrapText="1"/>
    </xf>
    <xf numFmtId="0" fontId="30" fillId="0" borderId="0" xfId="0" applyFont="1" applyBorder="1" applyAlignment="1">
      <alignment horizontal="center" vertical="center" wrapText="1"/>
    </xf>
    <xf numFmtId="0" fontId="31" fillId="0" borderId="0" xfId="2" applyFont="1" applyBorder="1" applyAlignment="1" applyProtection="1">
      <alignment horizontal="center" vertical="center" wrapText="1"/>
    </xf>
    <xf numFmtId="0" fontId="28" fillId="5" borderId="0" xfId="0" applyFont="1" applyFill="1" applyBorder="1" applyAlignment="1">
      <alignment horizontal="center" vertical="center" wrapText="1"/>
    </xf>
    <xf numFmtId="0" fontId="32" fillId="5" borderId="0" xfId="0" applyFont="1" applyFill="1" applyBorder="1" applyAlignment="1">
      <alignment horizontal="center" vertical="center" wrapText="1"/>
    </xf>
    <xf numFmtId="0" fontId="27" fillId="5"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166" fontId="24" fillId="0" borderId="0" xfId="0" applyNumberFormat="1" applyFont="1" applyBorder="1" applyAlignment="1" applyProtection="1">
      <alignment horizontal="center" vertical="center" wrapText="1"/>
      <protection locked="0"/>
    </xf>
    <xf numFmtId="166" fontId="24" fillId="0" borderId="0" xfId="0" applyNumberFormat="1" applyFont="1" applyBorder="1" applyAlignment="1">
      <alignment horizontal="center" vertical="center" wrapText="1"/>
    </xf>
    <xf numFmtId="168" fontId="24" fillId="0" borderId="0" xfId="1" applyNumberFormat="1" applyFont="1" applyBorder="1" applyAlignment="1" applyProtection="1">
      <alignment horizontal="center" vertical="center" wrapText="1"/>
    </xf>
    <xf numFmtId="167" fontId="24" fillId="0" borderId="0" xfId="1" applyFont="1" applyBorder="1" applyAlignment="1" applyProtection="1">
      <alignment horizontal="center" vertical="center" wrapText="1"/>
    </xf>
    <xf numFmtId="3" fontId="24" fillId="0" borderId="0" xfId="0" applyNumberFormat="1" applyFont="1" applyBorder="1" applyAlignment="1">
      <alignment horizontal="center" vertical="center" wrapText="1"/>
    </xf>
    <xf numFmtId="168" fontId="24" fillId="0" borderId="0" xfId="0" applyNumberFormat="1" applyFont="1" applyBorder="1" applyAlignment="1">
      <alignment horizontal="center" vertical="center" wrapText="1"/>
    </xf>
    <xf numFmtId="169" fontId="24" fillId="0" borderId="0" xfId="0" applyNumberFormat="1" applyFont="1" applyBorder="1" applyAlignment="1">
      <alignment horizontal="center" vertical="center" wrapText="1"/>
    </xf>
    <xf numFmtId="168" fontId="24" fillId="0" borderId="0" xfId="0" applyNumberFormat="1" applyFont="1" applyBorder="1" applyAlignment="1" applyProtection="1">
      <alignment horizontal="center" vertical="center" wrapText="1"/>
    </xf>
    <xf numFmtId="0" fontId="24" fillId="0" borderId="0" xfId="0" applyFont="1" applyBorder="1" applyAlignment="1">
      <alignment horizontal="right" vertical="center" wrapText="1"/>
    </xf>
    <xf numFmtId="0" fontId="24" fillId="0" borderId="0" xfId="0" applyFont="1" applyBorder="1" applyAlignment="1" applyProtection="1">
      <alignment horizontal="center" vertical="center" wrapText="1"/>
      <protection locked="0"/>
    </xf>
    <xf numFmtId="0" fontId="30" fillId="0" borderId="0" xfId="0" applyFont="1" applyBorder="1" applyAlignment="1">
      <alignment horizontal="right" vertical="center" wrapText="1"/>
    </xf>
    <xf numFmtId="166" fontId="25" fillId="0" borderId="0" xfId="0" applyNumberFormat="1" applyFont="1" applyBorder="1" applyAlignment="1">
      <alignment horizontal="center" vertical="center" wrapText="1"/>
    </xf>
    <xf numFmtId="0" fontId="33" fillId="5" borderId="0" xfId="0" applyFont="1" applyFill="1" applyBorder="1" applyAlignment="1">
      <alignment horizontal="center" vertical="center" wrapText="1"/>
    </xf>
    <xf numFmtId="170" fontId="24" fillId="0" borderId="0" xfId="0" applyNumberFormat="1" applyFont="1" applyBorder="1" applyAlignment="1">
      <alignment horizontal="center" vertical="center" wrapText="1"/>
    </xf>
    <xf numFmtId="0" fontId="23" fillId="0" borderId="0" xfId="0" applyFont="1" applyBorder="1" applyAlignment="1">
      <alignment horizontal="center" vertical="center" wrapText="1"/>
    </xf>
    <xf numFmtId="170" fontId="24" fillId="0" borderId="0" xfId="0" applyNumberFormat="1" applyFont="1" applyBorder="1" applyAlignment="1" applyProtection="1">
      <alignment horizontal="center" vertical="center" wrapText="1"/>
    </xf>
    <xf numFmtId="0" fontId="0" fillId="0" borderId="0" xfId="0" applyFont="1" applyBorder="1" applyAlignment="1">
      <alignment horizontal="right" vertical="center" wrapText="1"/>
    </xf>
    <xf numFmtId="0" fontId="34" fillId="0" borderId="0" xfId="0" applyFont="1" applyBorder="1" applyAlignment="1">
      <alignment horizontal="right" vertical="center" wrapText="1"/>
    </xf>
    <xf numFmtId="168" fontId="23" fillId="0" borderId="0" xfId="0" applyNumberFormat="1" applyFont="1" applyBorder="1" applyAlignment="1">
      <alignment horizontal="center" vertical="center" wrapText="1"/>
    </xf>
    <xf numFmtId="170" fontId="28" fillId="0" borderId="0" xfId="0" applyNumberFormat="1" applyFont="1" applyBorder="1" applyAlignment="1">
      <alignment horizontal="center" vertical="center" wrapText="1"/>
    </xf>
    <xf numFmtId="0" fontId="32" fillId="5" borderId="0" xfId="0" applyFont="1" applyFill="1" applyBorder="1" applyAlignment="1" applyProtection="1">
      <alignment horizontal="center" vertical="center" wrapText="1"/>
    </xf>
    <xf numFmtId="0" fontId="1" fillId="0" borderId="0" xfId="0" applyFont="1" applyBorder="1" applyAlignment="1">
      <alignment horizontal="center" vertical="center" wrapText="1"/>
    </xf>
    <xf numFmtId="167" fontId="0" fillId="0" borderId="0" xfId="1" applyFont="1" applyBorder="1" applyAlignment="1" applyProtection="1">
      <alignment horizontal="center" vertical="center" wrapText="1"/>
    </xf>
    <xf numFmtId="166" fontId="0" fillId="0" borderId="0" xfId="0" applyNumberFormat="1" applyFont="1" applyBorder="1" applyAlignment="1">
      <alignment horizontal="center" vertical="center" wrapText="1"/>
    </xf>
    <xf numFmtId="168" fontId="0" fillId="0" borderId="0" xfId="1" applyNumberFormat="1" applyFont="1" applyBorder="1" applyAlignment="1" applyProtection="1">
      <alignment horizontal="center" vertical="center" wrapText="1"/>
    </xf>
    <xf numFmtId="166" fontId="0" fillId="0" borderId="0" xfId="0" applyNumberFormat="1" applyFont="1" applyBorder="1" applyAlignment="1" applyProtection="1">
      <alignment horizontal="center" vertical="center" wrapText="1"/>
      <protection locked="0"/>
    </xf>
    <xf numFmtId="166" fontId="30" fillId="0" borderId="0" xfId="0" applyNumberFormat="1" applyFont="1" applyBorder="1" applyAlignment="1" applyProtection="1">
      <alignment horizontal="right" vertical="center" wrapText="1"/>
      <protection locked="0"/>
    </xf>
    <xf numFmtId="166" fontId="30" fillId="0" borderId="0" xfId="0" applyNumberFormat="1" applyFont="1" applyBorder="1" applyAlignment="1">
      <alignment horizontal="right" vertical="center" wrapText="1"/>
    </xf>
    <xf numFmtId="0" fontId="30" fillId="0" borderId="0" xfId="0" applyFont="1" applyBorder="1" applyAlignment="1" applyProtection="1">
      <alignment horizontal="right" vertical="center" wrapText="1"/>
      <protection locked="0"/>
    </xf>
    <xf numFmtId="0" fontId="0" fillId="0" borderId="0" xfId="0" applyFont="1" applyAlignment="1">
      <alignment horizontal="center"/>
    </xf>
    <xf numFmtId="0" fontId="35" fillId="0" borderId="0" xfId="0" applyFont="1" applyBorder="1" applyAlignment="1">
      <alignment horizontal="left" vertical="center"/>
    </xf>
    <xf numFmtId="0" fontId="35" fillId="0" borderId="0" xfId="0" applyFont="1" applyBorder="1" applyAlignment="1">
      <alignment horizontal="center" vertical="center" wrapText="1"/>
    </xf>
    <xf numFmtId="0" fontId="36" fillId="0" borderId="0" xfId="0" applyFont="1" applyBorder="1" applyAlignment="1">
      <alignment horizontal="center" vertical="center" wrapText="1"/>
    </xf>
    <xf numFmtId="0" fontId="21" fillId="0" borderId="0" xfId="2" applyBorder="1" applyAlignment="1" applyProtection="1">
      <alignment horizontal="center" vertical="center" wrapText="1"/>
    </xf>
    <xf numFmtId="0" fontId="37" fillId="0" borderId="0" xfId="0" applyFont="1" applyBorder="1" applyAlignment="1">
      <alignment horizontal="center" vertical="center" wrapText="1"/>
    </xf>
    <xf numFmtId="0" fontId="21" fillId="0" borderId="0" xfId="2" applyBorder="1" applyAlignment="1" applyProtection="1">
      <alignment horizontal="center"/>
    </xf>
    <xf numFmtId="0" fontId="0" fillId="0" borderId="0" xfId="0" applyFont="1" applyBorder="1" applyAlignment="1" applyProtection="1">
      <alignment horizontal="center" vertical="center" wrapText="1"/>
    </xf>
    <xf numFmtId="0" fontId="25" fillId="0" borderId="0" xfId="0" applyFont="1" applyBorder="1" applyAlignment="1" applyProtection="1">
      <alignment horizontal="center" vertical="center" wrapText="1"/>
    </xf>
    <xf numFmtId="0" fontId="3" fillId="0" borderId="0" xfId="0" applyFont="1" applyBorder="1" applyAlignment="1" applyProtection="1">
      <alignment horizontal="left" vertical="center"/>
    </xf>
    <xf numFmtId="0" fontId="15" fillId="0" borderId="0" xfId="0" applyFont="1" applyBorder="1" applyAlignment="1" applyProtection="1">
      <alignment horizontal="center" vertical="center"/>
    </xf>
    <xf numFmtId="0" fontId="26" fillId="0" borderId="0" xfId="0" applyFont="1" applyBorder="1" applyAlignment="1" applyProtection="1">
      <alignment vertical="center" wrapText="1"/>
    </xf>
    <xf numFmtId="0" fontId="26" fillId="3" borderId="0" xfId="0" applyFont="1" applyFill="1" applyBorder="1" applyAlignment="1" applyProtection="1">
      <alignment horizontal="center" vertical="center" wrapText="1"/>
    </xf>
    <xf numFmtId="0" fontId="24" fillId="0" borderId="10" xfId="0" applyFont="1" applyBorder="1" applyAlignment="1" applyProtection="1">
      <alignment horizontal="center" vertical="center" wrapText="1"/>
    </xf>
    <xf numFmtId="0" fontId="26" fillId="0" borderId="0" xfId="0" applyFont="1" applyBorder="1" applyAlignment="1" applyProtection="1">
      <alignment horizontal="center" vertical="center" wrapText="1"/>
    </xf>
    <xf numFmtId="0" fontId="26" fillId="2" borderId="11" xfId="0" applyFont="1" applyFill="1" applyBorder="1" applyAlignment="1" applyProtection="1">
      <alignment horizontal="center" vertical="center" wrapText="1"/>
    </xf>
    <xf numFmtId="0" fontId="27" fillId="0" borderId="0" xfId="0" applyFont="1" applyBorder="1" applyAlignment="1" applyProtection="1">
      <alignment horizontal="center" vertical="center" wrapText="1"/>
    </xf>
    <xf numFmtId="0" fontId="21" fillId="0" borderId="12" xfId="2" applyFont="1" applyBorder="1" applyAlignment="1" applyProtection="1">
      <alignment horizontal="right" vertical="center" wrapText="1"/>
    </xf>
    <xf numFmtId="0" fontId="21" fillId="0" borderId="13" xfId="2" applyFont="1" applyBorder="1" applyAlignment="1" applyProtection="1">
      <alignment horizontal="right" vertical="center" wrapText="1"/>
    </xf>
    <xf numFmtId="0" fontId="26" fillId="2" borderId="0" xfId="0" applyFont="1" applyFill="1" applyBorder="1" applyAlignment="1" applyProtection="1">
      <alignment horizontal="center" vertical="center" wrapText="1"/>
    </xf>
    <xf numFmtId="0" fontId="27"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8" fillId="5" borderId="0" xfId="0" applyFont="1" applyFill="1" applyBorder="1" applyAlignment="1" applyProtection="1">
      <alignment horizontal="center" vertical="center" wrapText="1"/>
    </xf>
    <xf numFmtId="0" fontId="38" fillId="5" borderId="0" xfId="0"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24" fillId="0" borderId="0" xfId="0" applyFont="1" applyBorder="1" applyAlignment="1" applyProtection="1">
      <alignment horizontal="right" vertical="center" wrapText="1"/>
    </xf>
    <xf numFmtId="166" fontId="24" fillId="0" borderId="0" xfId="0" applyNumberFormat="1" applyFont="1" applyBorder="1" applyAlignment="1" applyProtection="1">
      <alignment horizontal="center" vertical="center" wrapText="1"/>
    </xf>
    <xf numFmtId="0" fontId="30" fillId="0" borderId="0" xfId="0" applyFont="1" applyBorder="1" applyAlignment="1" applyProtection="1">
      <alignment horizontal="right" vertical="center" wrapText="1"/>
    </xf>
    <xf numFmtId="166" fontId="25" fillId="0" borderId="0" xfId="0" applyNumberFormat="1" applyFont="1" applyBorder="1" applyAlignment="1" applyProtection="1">
      <alignment horizontal="center" vertical="center" wrapText="1"/>
    </xf>
    <xf numFmtId="0" fontId="27" fillId="5" borderId="0" xfId="0" applyFont="1" applyFill="1" applyBorder="1" applyAlignment="1" applyProtection="1">
      <alignment horizontal="center" vertical="center" wrapText="1"/>
    </xf>
    <xf numFmtId="3" fontId="24" fillId="0" borderId="0" xfId="0" applyNumberFormat="1" applyFont="1" applyBorder="1" applyAlignment="1" applyProtection="1">
      <alignment horizontal="center" vertical="center" wrapText="1"/>
      <protection locked="0"/>
    </xf>
    <xf numFmtId="0" fontId="30" fillId="0" borderId="0" xfId="0" applyFont="1" applyBorder="1" applyAlignment="1" applyProtection="1">
      <alignment horizontal="center" vertical="center" wrapText="1"/>
    </xf>
    <xf numFmtId="0" fontId="39" fillId="0" borderId="0" xfId="0" applyFont="1" applyBorder="1" applyAlignment="1" applyProtection="1">
      <alignment horizontal="center" vertical="center" wrapText="1"/>
    </xf>
    <xf numFmtId="168" fontId="39" fillId="0" borderId="0" xfId="1" applyNumberFormat="1" applyFont="1" applyBorder="1" applyAlignment="1" applyProtection="1">
      <alignment horizontal="center" vertical="center" wrapText="1"/>
    </xf>
    <xf numFmtId="167" fontId="30" fillId="0" borderId="0" xfId="1" applyFont="1" applyBorder="1" applyAlignment="1" applyProtection="1">
      <alignment horizontal="center" vertical="center" wrapText="1"/>
    </xf>
    <xf numFmtId="0" fontId="28" fillId="6" borderId="0" xfId="0" applyFont="1" applyFill="1" applyBorder="1" applyAlignment="1" applyProtection="1">
      <alignment horizontal="center" vertical="center" wrapText="1"/>
    </xf>
    <xf numFmtId="0" fontId="40" fillId="6"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8" fillId="0" borderId="0" xfId="0" applyFont="1" applyBorder="1" applyAlignment="1" applyProtection="1">
      <alignment horizontal="center" vertical="center" wrapText="1"/>
    </xf>
    <xf numFmtId="0" fontId="23" fillId="0" borderId="0" xfId="0" applyFont="1" applyBorder="1" applyAlignment="1" applyProtection="1">
      <alignment horizontal="center" vertical="center" wrapText="1"/>
    </xf>
    <xf numFmtId="0" fontId="32" fillId="0" borderId="0" xfId="0" applyFont="1" applyBorder="1" applyAlignment="1" applyProtection="1">
      <alignment horizontal="center" vertical="center" wrapText="1"/>
    </xf>
    <xf numFmtId="3" fontId="24" fillId="0" borderId="0" xfId="0" applyNumberFormat="1" applyFont="1" applyBorder="1" applyAlignment="1" applyProtection="1">
      <alignment horizontal="center" vertical="center" wrapText="1"/>
    </xf>
    <xf numFmtId="0" fontId="41" fillId="5" borderId="0" xfId="0" applyFont="1" applyFill="1" applyBorder="1" applyAlignment="1" applyProtection="1">
      <alignment horizontal="center" vertical="center" wrapText="1"/>
    </xf>
    <xf numFmtId="169" fontId="24" fillId="0" borderId="0" xfId="0" applyNumberFormat="1" applyFont="1" applyBorder="1" applyAlignment="1" applyProtection="1">
      <alignment horizontal="center" vertical="center" wrapText="1"/>
    </xf>
    <xf numFmtId="168" fontId="25" fillId="0" borderId="0" xfId="1" applyNumberFormat="1" applyFont="1" applyBorder="1" applyAlignment="1" applyProtection="1">
      <alignment horizontal="center" vertical="center" wrapText="1"/>
    </xf>
    <xf numFmtId="0" fontId="24" fillId="0" borderId="0" xfId="0" applyFont="1" applyAlignment="1">
      <alignment horizontal="center" vertical="center" wrapText="1"/>
    </xf>
    <xf numFmtId="0" fontId="27" fillId="0" borderId="0" xfId="0" applyFont="1" applyAlignment="1">
      <alignment horizontal="center" vertical="center" wrapText="1"/>
    </xf>
    <xf numFmtId="168" fontId="24" fillId="0" borderId="0" xfId="0" applyNumberFormat="1" applyFont="1" applyAlignment="1">
      <alignment horizontal="center" vertical="center" wrapText="1"/>
    </xf>
    <xf numFmtId="0" fontId="0" fillId="0" borderId="0" xfId="0" applyAlignment="1">
      <alignment horizontal="center" vertical="center" wrapText="1"/>
    </xf>
    <xf numFmtId="0" fontId="28" fillId="0" borderId="0" xfId="0" applyFont="1" applyAlignment="1">
      <alignment horizontal="center" vertical="center" wrapText="1"/>
    </xf>
    <xf numFmtId="166" fontId="24" fillId="0" borderId="0" xfId="0" applyNumberFormat="1" applyFont="1" applyAlignment="1">
      <alignment horizontal="center" vertical="center" wrapText="1"/>
    </xf>
    <xf numFmtId="3" fontId="24" fillId="0" borderId="0" xfId="0" applyNumberFormat="1" applyFont="1" applyAlignment="1">
      <alignment horizontal="center" vertical="center" wrapText="1"/>
    </xf>
    <xf numFmtId="0" fontId="24" fillId="0" borderId="0" xfId="0" applyFont="1" applyAlignment="1" applyProtection="1">
      <alignment horizontal="center" vertical="center" wrapText="1"/>
    </xf>
    <xf numFmtId="0" fontId="0" fillId="0" borderId="0" xfId="0" applyBorder="1"/>
    <xf numFmtId="0" fontId="0" fillId="0" borderId="0" xfId="0" applyFont="1" applyBorder="1" applyAlignment="1">
      <alignment horizontal="left" vertical="center"/>
    </xf>
    <xf numFmtId="0" fontId="0" fillId="0" borderId="0" xfId="0" applyFont="1" applyBorder="1" applyAlignment="1">
      <alignment horizontal="left" vertical="center" wrapText="1"/>
    </xf>
    <xf numFmtId="0" fontId="42" fillId="2" borderId="0" xfId="0" applyFont="1" applyFill="1" applyBorder="1" applyAlignment="1">
      <alignment horizontal="center" vertical="center" wrapText="1"/>
    </xf>
    <xf numFmtId="0" fontId="43" fillId="0" borderId="0" xfId="0" applyFont="1" applyBorder="1" applyAlignment="1">
      <alignment horizontal="left" vertical="center" wrapText="1"/>
    </xf>
    <xf numFmtId="0" fontId="43" fillId="0" borderId="0" xfId="0" applyFont="1" applyBorder="1" applyAlignment="1" applyProtection="1">
      <alignment horizontal="left" vertical="center" wrapText="1"/>
      <protection locked="0"/>
    </xf>
    <xf numFmtId="0" fontId="24" fillId="0" borderId="0" xfId="0" applyFont="1" applyBorder="1" applyAlignment="1">
      <alignment horizontal="left" vertical="center" wrapText="1"/>
    </xf>
    <xf numFmtId="0" fontId="24" fillId="0" borderId="0" xfId="0" applyFont="1" applyBorder="1" applyAlignment="1" applyProtection="1">
      <alignment horizontal="left" vertical="center" wrapText="1"/>
      <protection locked="0"/>
    </xf>
    <xf numFmtId="0" fontId="0" fillId="0" borderId="0" xfId="0" applyFont="1" applyAlignment="1">
      <alignment horizontal="left"/>
    </xf>
    <xf numFmtId="0" fontId="32" fillId="0" borderId="0" xfId="0" applyFont="1" applyBorder="1" applyAlignment="1">
      <alignment horizontal="center" vertical="center" wrapText="1"/>
    </xf>
    <xf numFmtId="0" fontId="45" fillId="0" borderId="0" xfId="0" applyFont="1" applyBorder="1" applyAlignment="1" applyProtection="1">
      <alignment horizontal="left" vertical="center" wrapText="1"/>
    </xf>
    <xf numFmtId="0" fontId="45" fillId="0" borderId="0" xfId="0" applyFont="1" applyAlignment="1">
      <alignment wrapText="1"/>
    </xf>
    <xf numFmtId="0" fontId="45" fillId="0" borderId="0" xfId="0" applyFont="1" applyAlignment="1" applyProtection="1">
      <alignment wrapText="1"/>
    </xf>
    <xf numFmtId="0" fontId="24" fillId="7" borderId="0" xfId="0" applyFont="1" applyFill="1" applyBorder="1" applyAlignment="1">
      <alignment horizontal="center" vertical="center" wrapText="1"/>
    </xf>
    <xf numFmtId="0" fontId="28" fillId="0" borderId="0" xfId="0" applyFont="1" applyBorder="1" applyAlignment="1">
      <alignment horizontal="left" vertical="center" wrapText="1"/>
    </xf>
    <xf numFmtId="165" fontId="48" fillId="0" borderId="0" xfId="0" applyNumberFormat="1" applyFont="1" applyBorder="1" applyAlignment="1">
      <alignment horizontal="center" vertical="center" wrapText="1"/>
    </xf>
    <xf numFmtId="0" fontId="3" fillId="0" borderId="0" xfId="0" applyFont="1" applyAlignment="1">
      <alignment horizontal="left" vertical="center"/>
    </xf>
    <xf numFmtId="0" fontId="15" fillId="0" borderId="0" xfId="0" applyFont="1" applyAlignment="1">
      <alignment horizontal="center" vertical="center"/>
    </xf>
    <xf numFmtId="0" fontId="23" fillId="0" borderId="0" xfId="0" applyFont="1" applyAlignment="1">
      <alignment horizontal="center" vertical="center" wrapText="1"/>
    </xf>
    <xf numFmtId="0" fontId="0" fillId="0" borderId="9" xfId="0" applyBorder="1" applyAlignment="1">
      <alignment horizontal="center" vertical="center" wrapText="1"/>
    </xf>
    <xf numFmtId="0" fontId="26" fillId="0" borderId="0" xfId="0" applyFont="1" applyAlignment="1">
      <alignment vertical="center" wrapText="1"/>
    </xf>
    <xf numFmtId="0" fontId="26" fillId="3" borderId="0" xfId="0" applyFont="1" applyFill="1" applyAlignment="1">
      <alignment horizontal="center" vertical="center" wrapText="1"/>
    </xf>
    <xf numFmtId="0" fontId="21" fillId="0" borderId="15" xfId="2" applyFont="1" applyBorder="1" applyAlignment="1" applyProtection="1">
      <alignment vertical="center" wrapText="1"/>
      <protection locked="0"/>
    </xf>
    <xf numFmtId="0" fontId="0" fillId="0" borderId="16" xfId="0" applyBorder="1"/>
    <xf numFmtId="0" fontId="21" fillId="0" borderId="0" xfId="2" applyBorder="1" applyAlignment="1" applyProtection="1">
      <alignment vertical="center" wrapText="1"/>
    </xf>
    <xf numFmtId="0" fontId="26" fillId="0" borderId="0" xfId="0" applyFont="1" applyAlignment="1">
      <alignment horizontal="center" vertical="center" wrapText="1"/>
    </xf>
    <xf numFmtId="0" fontId="24" fillId="0" borderId="16"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22" xfId="0" applyFont="1" applyBorder="1" applyAlignment="1">
      <alignment horizontal="center" vertical="center" wrapText="1"/>
    </xf>
    <xf numFmtId="0" fontId="0" fillId="0" borderId="22" xfId="0" applyBorder="1"/>
    <xf numFmtId="0" fontId="26" fillId="2" borderId="0" xfId="0" applyFont="1" applyFill="1" applyAlignment="1">
      <alignment horizontal="center" vertical="center" wrapText="1"/>
    </xf>
    <xf numFmtId="0" fontId="28" fillId="5" borderId="0" xfId="0" applyFont="1" applyFill="1" applyAlignment="1">
      <alignment horizontal="center" vertical="center" wrapText="1"/>
    </xf>
    <xf numFmtId="0" fontId="24" fillId="0" borderId="0" xfId="0" applyFont="1" applyAlignment="1" applyProtection="1">
      <alignment horizontal="center" vertical="center" wrapText="1"/>
      <protection locked="0"/>
    </xf>
    <xf numFmtId="0" fontId="30" fillId="0" borderId="0" xfId="0" applyFont="1" applyAlignment="1">
      <alignment horizontal="center" vertical="center" wrapText="1"/>
    </xf>
    <xf numFmtId="0" fontId="28" fillId="0" borderId="0" xfId="0" applyFont="1" applyAlignment="1">
      <alignment vertical="center" wrapText="1"/>
    </xf>
    <xf numFmtId="168" fontId="24" fillId="0" borderId="0" xfId="0" applyNumberFormat="1" applyFont="1" applyAlignment="1" applyProtection="1">
      <alignment horizontal="center" vertical="center" wrapText="1"/>
      <protection locked="0"/>
    </xf>
    <xf numFmtId="168" fontId="0" fillId="0" borderId="0" xfId="0" applyNumberFormat="1" applyAlignment="1">
      <alignment horizontal="center" vertical="center"/>
    </xf>
    <xf numFmtId="0" fontId="30" fillId="0" borderId="0" xfId="0" applyFont="1" applyAlignment="1">
      <alignment horizontal="right" vertical="center" wrapText="1"/>
    </xf>
    <xf numFmtId="166" fontId="24" fillId="0" borderId="0" xfId="0" applyNumberFormat="1" applyFont="1" applyAlignment="1" applyProtection="1">
      <alignment horizontal="center" vertical="center" wrapText="1"/>
      <protection locked="0"/>
    </xf>
    <xf numFmtId="0" fontId="27" fillId="0" borderId="0" xfId="0" applyFont="1" applyAlignment="1" applyProtection="1">
      <alignment horizontal="center" vertical="center" wrapText="1"/>
      <protection locked="0"/>
    </xf>
    <xf numFmtId="0" fontId="39" fillId="0" borderId="0" xfId="0" applyFont="1" applyAlignment="1">
      <alignment horizontal="center" vertical="center" wrapText="1"/>
    </xf>
    <xf numFmtId="0" fontId="28" fillId="6" borderId="0" xfId="0" applyFont="1" applyFill="1" applyAlignment="1">
      <alignment horizontal="center" vertical="center" wrapText="1"/>
    </xf>
    <xf numFmtId="0" fontId="40" fillId="6" borderId="0" xfId="0" applyFont="1" applyFill="1" applyAlignment="1">
      <alignment horizontal="center" vertical="center" wrapText="1"/>
    </xf>
    <xf numFmtId="0" fontId="32" fillId="6" borderId="0" xfId="0" applyFont="1" applyFill="1" applyAlignment="1">
      <alignment horizontal="center" vertical="center" wrapText="1"/>
    </xf>
    <xf numFmtId="0" fontId="32" fillId="0" borderId="0" xfId="0" applyFont="1" applyAlignment="1">
      <alignment horizontal="center" vertical="center" wrapText="1"/>
    </xf>
    <xf numFmtId="0" fontId="24" fillId="0" borderId="0" xfId="0" applyFont="1" applyAlignment="1">
      <alignment horizontal="right" vertical="center" wrapText="1"/>
    </xf>
    <xf numFmtId="169" fontId="24" fillId="0" borderId="0" xfId="0" applyNumberFormat="1" applyFont="1" applyAlignment="1">
      <alignment horizontal="center" vertical="center" wrapText="1"/>
    </xf>
    <xf numFmtId="0" fontId="25" fillId="0" borderId="0" xfId="0" applyFont="1" applyAlignment="1">
      <alignment horizontal="center" vertical="center" wrapText="1"/>
    </xf>
    <xf numFmtId="0" fontId="21" fillId="0" borderId="0" xfId="2" applyBorder="1"/>
    <xf numFmtId="171" fontId="16" fillId="0" borderId="0" xfId="0" applyNumberFormat="1" applyFont="1" applyBorder="1" applyAlignment="1">
      <alignment horizontal="center" vertical="center"/>
    </xf>
    <xf numFmtId="0" fontId="20" fillId="3" borderId="0" xfId="2" applyFont="1" applyFill="1" applyBorder="1" applyAlignment="1" applyProtection="1">
      <alignment horizontal="center"/>
    </xf>
    <xf numFmtId="0" fontId="20" fillId="2" borderId="0" xfId="2" applyFont="1" applyFill="1" applyBorder="1" applyAlignment="1" applyProtection="1">
      <alignment horizontal="center"/>
    </xf>
    <xf numFmtId="0" fontId="20" fillId="3" borderId="0" xfId="0" applyFont="1" applyFill="1" applyBorder="1" applyAlignment="1">
      <alignment horizontal="center"/>
    </xf>
    <xf numFmtId="0" fontId="15" fillId="0" borderId="0" xfId="0" applyFont="1" applyBorder="1" applyAlignment="1">
      <alignment horizontal="center" vertical="center"/>
    </xf>
    <xf numFmtId="0" fontId="0" fillId="0" borderId="0" xfId="0" applyFont="1" applyBorder="1" applyAlignment="1">
      <alignment horizontal="left" wrapText="1"/>
    </xf>
    <xf numFmtId="0" fontId="47" fillId="0" borderId="0" xfId="0" applyFont="1" applyBorder="1" applyAlignment="1">
      <alignment horizontal="left" vertical="center" wrapText="1"/>
    </xf>
    <xf numFmtId="0" fontId="24" fillId="0" borderId="20" xfId="0" applyFont="1" applyBorder="1" applyAlignment="1">
      <alignment horizontal="left" vertical="center" wrapText="1"/>
    </xf>
    <xf numFmtId="0" fontId="24" fillId="0" borderId="21" xfId="0" applyFont="1" applyBorder="1" applyAlignment="1" applyProtection="1">
      <alignment horizontal="center" vertical="center" wrapText="1"/>
      <protection locked="0"/>
    </xf>
    <xf numFmtId="0" fontId="26" fillId="2" borderId="0" xfId="0" applyFont="1" applyFill="1" applyBorder="1" applyAlignment="1">
      <alignment horizontal="left" vertical="center" wrapText="1"/>
    </xf>
    <xf numFmtId="0" fontId="23" fillId="0" borderId="14" xfId="0" applyFont="1" applyBorder="1" applyAlignment="1">
      <alignment horizontal="left" vertical="center" wrapText="1"/>
    </xf>
    <xf numFmtId="0" fontId="26" fillId="2" borderId="17" xfId="0" applyFont="1" applyFill="1" applyBorder="1" applyAlignment="1">
      <alignment horizontal="center" vertical="center" wrapText="1"/>
    </xf>
    <xf numFmtId="0" fontId="21" fillId="0" borderId="17" xfId="2" applyFont="1" applyBorder="1" applyAlignment="1" applyProtection="1">
      <alignment horizontal="center" vertical="center" wrapText="1"/>
      <protection locked="0"/>
    </xf>
    <xf numFmtId="0" fontId="24" fillId="0" borderId="17" xfId="0" applyFont="1" applyBorder="1" applyAlignment="1" applyProtection="1">
      <alignment horizontal="center" vertical="center" wrapText="1"/>
      <protection locked="0"/>
    </xf>
    <xf numFmtId="0" fontId="21" fillId="0" borderId="0" xfId="2" applyBorder="1" applyAlignment="1" applyProtection="1">
      <alignment horizontal="center"/>
    </xf>
    <xf numFmtId="0" fontId="21" fillId="0" borderId="19" xfId="2" applyBorder="1" applyAlignment="1" applyProtection="1">
      <alignment horizontal="center" vertical="center" wrapText="1"/>
    </xf>
    <xf numFmtId="10" fontId="24" fillId="0" borderId="0" xfId="0" applyNumberFormat="1" applyFont="1" applyBorder="1" applyAlignment="1" applyProtection="1">
      <alignment horizontal="center" vertical="center" wrapText="1"/>
    </xf>
  </cellXfs>
  <cellStyles count="9">
    <cellStyle name="Comma 2" xfId="3" xr:uid="{00000000-0005-0000-0000-000006000000}"/>
    <cellStyle name="Hypertextový odkaz" xfId="2" builtinId="8"/>
    <cellStyle name="Normal 2" xfId="4" xr:uid="{00000000-0005-0000-0000-000007000000}"/>
    <cellStyle name="Normal 3" xfId="5" xr:uid="{00000000-0005-0000-0000-000008000000}"/>
    <cellStyle name="Normal 4" xfId="6" xr:uid="{00000000-0005-0000-0000-000009000000}"/>
    <cellStyle name="Normal 7" xfId="7" xr:uid="{00000000-0005-0000-0000-00000A000000}"/>
    <cellStyle name="Normální" xfId="0" builtinId="0"/>
    <cellStyle name="Procenta" xfId="1" builtinId="5"/>
    <cellStyle name="Standard 3" xfId="8" xr:uid="{00000000-0005-0000-0000-00000B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77933C"/>
      <rgbColor rgb="FF800080"/>
      <rgbColor rgb="FF008080"/>
      <rgbColor rgb="FFC0C0C0"/>
      <rgbColor rgb="FF847A75"/>
      <rgbColor rgb="FF9999FF"/>
      <rgbColor rgb="FF993366"/>
      <rgbColor rgb="FFFFFFCC"/>
      <rgbColor rgb="FFCCFFFF"/>
      <rgbColor rgb="FF660066"/>
      <rgbColor rgb="FFE36E00"/>
      <rgbColor rgb="FF0070C0"/>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AC090"/>
      <rgbColor rgb="FF3366FF"/>
      <rgbColor rgb="FF33CCCC"/>
      <rgbColor rgb="FF99CC00"/>
      <rgbColor rgb="FFFFC000"/>
      <rgbColor rgb="FFF79646"/>
      <rgbColor rgb="FFE46C0A"/>
      <rgbColor rgb="FF666699"/>
      <rgbColor rgb="FF969696"/>
      <rgbColor rgb="FF003366"/>
      <rgbColor rgb="FF339966"/>
      <rgbColor rgb="FF003300"/>
      <rgbColor rgb="FF1E1B1D"/>
      <rgbColor rgb="FF993300"/>
      <rgbColor rgb="FF993366"/>
      <rgbColor rgb="FF243386"/>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767389</xdr:colOff>
      <xdr:row>12</xdr:row>
      <xdr:rowOff>15120</xdr:rowOff>
    </xdr:from>
    <xdr:to>
      <xdr:col>8</xdr:col>
      <xdr:colOff>83574</xdr:colOff>
      <xdr:row>19</xdr:row>
      <xdr:rowOff>116280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2204798" y="3236302"/>
          <a:ext cx="4546276" cy="143466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1038240</xdr:colOff>
      <xdr:row>48</xdr:row>
      <xdr:rowOff>81720</xdr:rowOff>
    </xdr:from>
    <xdr:to>
      <xdr:col>3</xdr:col>
      <xdr:colOff>69840</xdr:colOff>
      <xdr:row>57</xdr:row>
      <xdr:rowOff>3240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l="-65" t="67569" r="71994" b="-403"/>
        <a:stretch/>
      </xdr:blipFill>
      <xdr:spPr>
        <a:xfrm>
          <a:off x="1662840" y="9720720"/>
          <a:ext cx="2982600" cy="1779120"/>
        </a:xfrm>
        <a:prstGeom prst="rect">
          <a:avLst/>
        </a:prstGeom>
        <a:ln>
          <a:noFill/>
        </a:ln>
      </xdr:spPr>
    </xdr:pic>
    <xdr:clientData/>
  </xdr:twoCellAnchor>
  <xdr:twoCellAnchor editAs="oneCell">
    <xdr:from>
      <xdr:col>6</xdr:col>
      <xdr:colOff>105840</xdr:colOff>
      <xdr:row>49</xdr:row>
      <xdr:rowOff>52920</xdr:rowOff>
    </xdr:from>
    <xdr:to>
      <xdr:col>7</xdr:col>
      <xdr:colOff>1139400</xdr:colOff>
      <xdr:row>63</xdr:row>
      <xdr:rowOff>131400</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a:srcRect l="2830" t="2492" r="4891"/>
        <a:stretch/>
      </xdr:blipFill>
      <xdr:spPr>
        <a:xfrm>
          <a:off x="10607760" y="9882720"/>
          <a:ext cx="3009240" cy="2888280"/>
        </a:xfrm>
        <a:prstGeom prst="rect">
          <a:avLst/>
        </a:prstGeom>
        <a:ln>
          <a:noFill/>
        </a:ln>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eur-lex.europa.eu/legal-content/EN/TXT/?qid=1432731300799&amp;uri=CELEX:02009L0065-20140917" TargetMode="External"/><Relationship Id="rId1" Type="http://schemas.openxmlformats.org/officeDocument/2006/relationships/hyperlink" Target="https://www.kb.cz/en/o-bance/pro-investory/hypotecni-zastavni-list-v-eur" TargetMode="External"/><Relationship Id="rId6" Type="http://schemas.openxmlformats.org/officeDocument/2006/relationships/hyperlink" Target="https://www.coveredbondlabel.com/issuer/206/" TargetMode="External"/><Relationship Id="rId5" Type="http://schemas.openxmlformats.org/officeDocument/2006/relationships/hyperlink" Target="http://www.ecbc.eu/issuers" TargetMode="External"/><Relationship Id="rId4" Type="http://schemas.openxmlformats.org/officeDocument/2006/relationships/hyperlink" Target="http://eur-lex.europa.eu/legal-content/EN/TXT/?uri=CELEX%3A32015R0061"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MJ174"/>
  <sheetViews>
    <sheetView zoomScale="60" zoomScaleNormal="60" workbookViewId="0">
      <selection activeCell="A16" sqref="A16"/>
    </sheetView>
  </sheetViews>
  <sheetFormatPr defaultColWidth="9.140625" defaultRowHeight="15" x14ac:dyDescent="0.25"/>
  <cols>
    <col min="1" max="1" width="242" style="1" customWidth="1"/>
    <col min="2" max="1024" width="9.140625" style="1"/>
  </cols>
  <sheetData>
    <row r="1" spans="1:1" ht="31.5" x14ac:dyDescent="0.25">
      <c r="A1" s="2" t="s">
        <v>0</v>
      </c>
    </row>
    <row r="3" spans="1:1" x14ac:dyDescent="0.25">
      <c r="A3" s="3"/>
    </row>
    <row r="4" spans="1:1" ht="34.5" x14ac:dyDescent="0.25">
      <c r="A4" s="4" t="s">
        <v>1</v>
      </c>
    </row>
    <row r="5" spans="1:1" ht="34.5" x14ac:dyDescent="0.25">
      <c r="A5" s="4" t="s">
        <v>2</v>
      </c>
    </row>
    <row r="6" spans="1:1" ht="51.75" x14ac:dyDescent="0.25">
      <c r="A6" s="4" t="s">
        <v>3</v>
      </c>
    </row>
    <row r="7" spans="1:1" ht="17.25" x14ac:dyDescent="0.25">
      <c r="A7" s="4"/>
    </row>
    <row r="8" spans="1:1" ht="18.75" x14ac:dyDescent="0.25">
      <c r="A8" s="5" t="s">
        <v>4</v>
      </c>
    </row>
    <row r="9" spans="1:1" ht="34.5" x14ac:dyDescent="0.3">
      <c r="A9" s="6" t="s">
        <v>5</v>
      </c>
    </row>
    <row r="10" spans="1:1" ht="86.25" x14ac:dyDescent="0.25">
      <c r="A10" s="7" t="s">
        <v>6</v>
      </c>
    </row>
    <row r="11" spans="1:1" ht="34.5" x14ac:dyDescent="0.25">
      <c r="A11" s="7" t="s">
        <v>7</v>
      </c>
    </row>
    <row r="12" spans="1:1" ht="17.25" x14ac:dyDescent="0.25">
      <c r="A12" s="8" t="s">
        <v>8</v>
      </c>
    </row>
    <row r="13" spans="1:1" ht="17.25" x14ac:dyDescent="0.25">
      <c r="A13" s="7" t="s">
        <v>9</v>
      </c>
    </row>
    <row r="14" spans="1:1" ht="34.5" x14ac:dyDescent="0.25">
      <c r="A14" s="7" t="s">
        <v>10</v>
      </c>
    </row>
    <row r="15" spans="1:1" ht="17.25" x14ac:dyDescent="0.25">
      <c r="A15" s="7"/>
    </row>
    <row r="16" spans="1:1" ht="18.75" x14ac:dyDescent="0.25">
      <c r="A16" s="5" t="s">
        <v>11</v>
      </c>
    </row>
    <row r="17" spans="1:1" ht="17.25" x14ac:dyDescent="0.25">
      <c r="A17" s="9" t="s">
        <v>12</v>
      </c>
    </row>
    <row r="18" spans="1:1" ht="34.5" x14ac:dyDescent="0.25">
      <c r="A18" s="10" t="s">
        <v>13</v>
      </c>
    </row>
    <row r="19" spans="1:1" ht="34.5" x14ac:dyDescent="0.25">
      <c r="A19" s="10" t="s">
        <v>14</v>
      </c>
    </row>
    <row r="20" spans="1:1" ht="51.75" x14ac:dyDescent="0.25">
      <c r="A20" s="10" t="s">
        <v>15</v>
      </c>
    </row>
    <row r="21" spans="1:1" ht="86.25" x14ac:dyDescent="0.25">
      <c r="A21" s="10" t="s">
        <v>16</v>
      </c>
    </row>
    <row r="22" spans="1:1" ht="51.75" x14ac:dyDescent="0.25">
      <c r="A22" s="10" t="s">
        <v>17</v>
      </c>
    </row>
    <row r="23" spans="1:1" ht="34.5" x14ac:dyDescent="0.25">
      <c r="A23" s="10" t="s">
        <v>18</v>
      </c>
    </row>
    <row r="24" spans="1:1" ht="17.25" x14ac:dyDescent="0.25">
      <c r="A24" s="10" t="s">
        <v>19</v>
      </c>
    </row>
    <row r="25" spans="1:1" ht="17.25" x14ac:dyDescent="0.25">
      <c r="A25" s="9" t="s">
        <v>20</v>
      </c>
    </row>
    <row r="26" spans="1:1" ht="51.75" x14ac:dyDescent="0.3">
      <c r="A26" s="11" t="s">
        <v>21</v>
      </c>
    </row>
    <row r="27" spans="1:1" ht="17.25" x14ac:dyDescent="0.3">
      <c r="A27" s="11" t="s">
        <v>22</v>
      </c>
    </row>
    <row r="28" spans="1:1" ht="17.25" x14ac:dyDescent="0.25">
      <c r="A28" s="9" t="s">
        <v>23</v>
      </c>
    </row>
    <row r="29" spans="1:1" ht="34.5" x14ac:dyDescent="0.25">
      <c r="A29" s="10" t="s">
        <v>24</v>
      </c>
    </row>
    <row r="30" spans="1:1" ht="34.5" x14ac:dyDescent="0.25">
      <c r="A30" s="10" t="s">
        <v>25</v>
      </c>
    </row>
    <row r="31" spans="1:1" ht="34.5" x14ac:dyDescent="0.25">
      <c r="A31" s="10" t="s">
        <v>26</v>
      </c>
    </row>
    <row r="32" spans="1:1" ht="34.5" x14ac:dyDescent="0.25">
      <c r="A32" s="10" t="s">
        <v>27</v>
      </c>
    </row>
    <row r="33" spans="1:1" ht="17.25" x14ac:dyDescent="0.25">
      <c r="A33" s="10"/>
    </row>
    <row r="34" spans="1:1" ht="18.75" x14ac:dyDescent="0.25">
      <c r="A34" s="5" t="s">
        <v>28</v>
      </c>
    </row>
    <row r="35" spans="1:1" ht="17.25" x14ac:dyDescent="0.25">
      <c r="A35" s="9" t="s">
        <v>29</v>
      </c>
    </row>
    <row r="36" spans="1:1" ht="34.5" x14ac:dyDescent="0.25">
      <c r="A36" s="10" t="s">
        <v>30</v>
      </c>
    </row>
    <row r="37" spans="1:1" ht="34.5" x14ac:dyDescent="0.25">
      <c r="A37" s="10" t="s">
        <v>31</v>
      </c>
    </row>
    <row r="38" spans="1:1" ht="34.5" x14ac:dyDescent="0.25">
      <c r="A38" s="10" t="s">
        <v>32</v>
      </c>
    </row>
    <row r="39" spans="1:1" ht="17.25" x14ac:dyDescent="0.25">
      <c r="A39" s="10" t="s">
        <v>33</v>
      </c>
    </row>
    <row r="40" spans="1:1" ht="34.5" x14ac:dyDescent="0.25">
      <c r="A40" s="10" t="s">
        <v>34</v>
      </c>
    </row>
    <row r="41" spans="1:1" ht="17.25" x14ac:dyDescent="0.25">
      <c r="A41" s="9" t="s">
        <v>35</v>
      </c>
    </row>
    <row r="42" spans="1:1" ht="17.25" x14ac:dyDescent="0.25">
      <c r="A42" s="10" t="s">
        <v>36</v>
      </c>
    </row>
    <row r="43" spans="1:1" ht="17.25" x14ac:dyDescent="0.3">
      <c r="A43" s="11" t="s">
        <v>37</v>
      </c>
    </row>
    <row r="44" spans="1:1" ht="17.25" x14ac:dyDescent="0.25">
      <c r="A44" s="9" t="s">
        <v>38</v>
      </c>
    </row>
    <row r="45" spans="1:1" ht="34.5" x14ac:dyDescent="0.3">
      <c r="A45" s="11" t="s">
        <v>39</v>
      </c>
    </row>
    <row r="46" spans="1:1" ht="34.5" x14ac:dyDescent="0.25">
      <c r="A46" s="10" t="s">
        <v>40</v>
      </c>
    </row>
    <row r="47" spans="1:1" ht="51.75" x14ac:dyDescent="0.25">
      <c r="A47" s="10" t="s">
        <v>41</v>
      </c>
    </row>
    <row r="48" spans="1:1" ht="17.25" x14ac:dyDescent="0.25">
      <c r="A48" s="10" t="s">
        <v>42</v>
      </c>
    </row>
    <row r="49" spans="1:1" ht="17.25" x14ac:dyDescent="0.3">
      <c r="A49" s="11" t="s">
        <v>43</v>
      </c>
    </row>
    <row r="50" spans="1:1" ht="17.25" x14ac:dyDescent="0.25">
      <c r="A50" s="9" t="s">
        <v>44</v>
      </c>
    </row>
    <row r="51" spans="1:1" ht="34.5" x14ac:dyDescent="0.3">
      <c r="A51" s="11" t="s">
        <v>45</v>
      </c>
    </row>
    <row r="52" spans="1:1" ht="17.25" x14ac:dyDescent="0.25">
      <c r="A52" s="10" t="s">
        <v>46</v>
      </c>
    </row>
    <row r="53" spans="1:1" ht="34.5" x14ac:dyDescent="0.3">
      <c r="A53" s="11" t="s">
        <v>47</v>
      </c>
    </row>
    <row r="54" spans="1:1" ht="17.25" x14ac:dyDescent="0.25">
      <c r="A54" s="9" t="s">
        <v>48</v>
      </c>
    </row>
    <row r="55" spans="1:1" ht="17.25" x14ac:dyDescent="0.3">
      <c r="A55" s="11" t="s">
        <v>49</v>
      </c>
    </row>
    <row r="56" spans="1:1" ht="34.5" x14ac:dyDescent="0.25">
      <c r="A56" s="10" t="s">
        <v>50</v>
      </c>
    </row>
    <row r="57" spans="1:1" ht="17.25" x14ac:dyDescent="0.25">
      <c r="A57" s="10" t="s">
        <v>51</v>
      </c>
    </row>
    <row r="58" spans="1:1" ht="17.25" x14ac:dyDescent="0.25">
      <c r="A58" s="10" t="s">
        <v>52</v>
      </c>
    </row>
    <row r="59" spans="1:1" ht="17.25" x14ac:dyDescent="0.25">
      <c r="A59" s="9" t="s">
        <v>53</v>
      </c>
    </row>
    <row r="60" spans="1:1" ht="34.5" x14ac:dyDescent="0.25">
      <c r="A60" s="10" t="s">
        <v>54</v>
      </c>
    </row>
    <row r="61" spans="1:1" ht="17.25" x14ac:dyDescent="0.25">
      <c r="A61" s="12"/>
    </row>
    <row r="62" spans="1:1" ht="18.75" x14ac:dyDescent="0.25">
      <c r="A62" s="5" t="s">
        <v>55</v>
      </c>
    </row>
    <row r="63" spans="1:1" ht="17.25" x14ac:dyDescent="0.25">
      <c r="A63" s="9" t="s">
        <v>56</v>
      </c>
    </row>
    <row r="64" spans="1:1" ht="34.5" x14ac:dyDescent="0.25">
      <c r="A64" s="10" t="s">
        <v>57</v>
      </c>
    </row>
    <row r="65" spans="1:1" ht="17.25" x14ac:dyDescent="0.25">
      <c r="A65" s="10" t="s">
        <v>58</v>
      </c>
    </row>
    <row r="66" spans="1:1" ht="34.5" x14ac:dyDescent="0.25">
      <c r="A66" s="7" t="s">
        <v>59</v>
      </c>
    </row>
    <row r="67" spans="1:1" ht="34.5" x14ac:dyDescent="0.25">
      <c r="A67" s="7" t="s">
        <v>60</v>
      </c>
    </row>
    <row r="68" spans="1:1" ht="34.5" x14ac:dyDescent="0.25">
      <c r="A68" s="7" t="s">
        <v>61</v>
      </c>
    </row>
    <row r="69" spans="1:1" ht="17.25" x14ac:dyDescent="0.25">
      <c r="A69" s="13" t="s">
        <v>62</v>
      </c>
    </row>
    <row r="70" spans="1:1" ht="51.75" x14ac:dyDescent="0.25">
      <c r="A70" s="7" t="s">
        <v>63</v>
      </c>
    </row>
    <row r="71" spans="1:1" ht="17.25" x14ac:dyDescent="0.25">
      <c r="A71" s="7" t="s">
        <v>64</v>
      </c>
    </row>
    <row r="72" spans="1:1" ht="17.25" x14ac:dyDescent="0.25">
      <c r="A72" s="13" t="s">
        <v>65</v>
      </c>
    </row>
    <row r="73" spans="1:1" ht="17.25" x14ac:dyDescent="0.25">
      <c r="A73" s="7" t="s">
        <v>66</v>
      </c>
    </row>
    <row r="74" spans="1:1" ht="17.25" x14ac:dyDescent="0.25">
      <c r="A74" s="13" t="s">
        <v>67</v>
      </c>
    </row>
    <row r="75" spans="1:1" ht="34.5" x14ac:dyDescent="0.25">
      <c r="A75" s="7" t="s">
        <v>68</v>
      </c>
    </row>
    <row r="76" spans="1:1" ht="17.25" x14ac:dyDescent="0.25">
      <c r="A76" s="7" t="s">
        <v>69</v>
      </c>
    </row>
    <row r="77" spans="1:1" ht="51.75" x14ac:dyDescent="0.25">
      <c r="A77" s="7" t="s">
        <v>70</v>
      </c>
    </row>
    <row r="78" spans="1:1" ht="17.25" x14ac:dyDescent="0.25">
      <c r="A78" s="13" t="s">
        <v>71</v>
      </c>
    </row>
    <row r="79" spans="1:1" ht="17.25" x14ac:dyDescent="0.3">
      <c r="A79" s="6" t="s">
        <v>72</v>
      </c>
    </row>
    <row r="80" spans="1:1" ht="17.25" x14ac:dyDescent="0.25">
      <c r="A80" s="13" t="s">
        <v>73</v>
      </c>
    </row>
    <row r="81" spans="1:1" ht="34.5" x14ac:dyDescent="0.25">
      <c r="A81" s="7" t="s">
        <v>74</v>
      </c>
    </row>
    <row r="82" spans="1:1" ht="34.5" x14ac:dyDescent="0.25">
      <c r="A82" s="7" t="s">
        <v>75</v>
      </c>
    </row>
    <row r="83" spans="1:1" ht="34.5" x14ac:dyDescent="0.25">
      <c r="A83" s="7" t="s">
        <v>76</v>
      </c>
    </row>
    <row r="84" spans="1:1" ht="34.5" x14ac:dyDescent="0.25">
      <c r="A84" s="7" t="s">
        <v>77</v>
      </c>
    </row>
    <row r="85" spans="1:1" ht="34.5" x14ac:dyDescent="0.25">
      <c r="A85" s="7" t="s">
        <v>78</v>
      </c>
    </row>
    <row r="86" spans="1:1" ht="17.25" x14ac:dyDescent="0.25">
      <c r="A86" s="13" t="s">
        <v>79</v>
      </c>
    </row>
    <row r="87" spans="1:1" ht="17.25" x14ac:dyDescent="0.25">
      <c r="A87" s="7" t="s">
        <v>80</v>
      </c>
    </row>
    <row r="88" spans="1:1" ht="34.5" x14ac:dyDescent="0.25">
      <c r="A88" s="7" t="s">
        <v>81</v>
      </c>
    </row>
    <row r="89" spans="1:1" ht="17.25" x14ac:dyDescent="0.25">
      <c r="A89" s="13" t="s">
        <v>82</v>
      </c>
    </row>
    <row r="90" spans="1:1" ht="34.5" x14ac:dyDescent="0.25">
      <c r="A90" s="7" t="s">
        <v>83</v>
      </c>
    </row>
    <row r="91" spans="1:1" ht="17.25" x14ac:dyDescent="0.25">
      <c r="A91" s="13" t="s">
        <v>84</v>
      </c>
    </row>
    <row r="92" spans="1:1" ht="17.25" x14ac:dyDescent="0.3">
      <c r="A92" s="6" t="s">
        <v>85</v>
      </c>
    </row>
    <row r="93" spans="1:1" ht="17.25" x14ac:dyDescent="0.25">
      <c r="A93" s="7" t="s">
        <v>86</v>
      </c>
    </row>
    <row r="94" spans="1:1" ht="17.25" x14ac:dyDescent="0.25">
      <c r="A94" s="7"/>
    </row>
    <row r="95" spans="1:1" ht="18.75" x14ac:dyDescent="0.25">
      <c r="A95" s="5" t="s">
        <v>87</v>
      </c>
    </row>
    <row r="96" spans="1:1" ht="34.5" x14ac:dyDescent="0.3">
      <c r="A96" s="6" t="s">
        <v>88</v>
      </c>
    </row>
    <row r="97" spans="1:1" ht="17.25" x14ac:dyDescent="0.3">
      <c r="A97" s="6" t="s">
        <v>89</v>
      </c>
    </row>
    <row r="98" spans="1:1" ht="17.25" x14ac:dyDescent="0.25">
      <c r="A98" s="13" t="s">
        <v>90</v>
      </c>
    </row>
    <row r="99" spans="1:1" ht="17.25" x14ac:dyDescent="0.25">
      <c r="A99" s="4" t="s">
        <v>91</v>
      </c>
    </row>
    <row r="100" spans="1:1" ht="17.25" x14ac:dyDescent="0.25">
      <c r="A100" s="7" t="s">
        <v>92</v>
      </c>
    </row>
    <row r="101" spans="1:1" ht="17.25" x14ac:dyDescent="0.25">
      <c r="A101" s="7" t="s">
        <v>93</v>
      </c>
    </row>
    <row r="102" spans="1:1" ht="17.25" x14ac:dyDescent="0.25">
      <c r="A102" s="7" t="s">
        <v>94</v>
      </c>
    </row>
    <row r="103" spans="1:1" ht="17.25" x14ac:dyDescent="0.25">
      <c r="A103" s="7" t="s">
        <v>95</v>
      </c>
    </row>
    <row r="104" spans="1:1" ht="34.5" x14ac:dyDescent="0.25">
      <c r="A104" s="7" t="s">
        <v>96</v>
      </c>
    </row>
    <row r="105" spans="1:1" ht="17.25" x14ac:dyDescent="0.25">
      <c r="A105" s="4" t="s">
        <v>97</v>
      </c>
    </row>
    <row r="106" spans="1:1" ht="17.25" x14ac:dyDescent="0.25">
      <c r="A106" s="7" t="s">
        <v>98</v>
      </c>
    </row>
    <row r="107" spans="1:1" ht="17.25" x14ac:dyDescent="0.25">
      <c r="A107" s="7" t="s">
        <v>99</v>
      </c>
    </row>
    <row r="108" spans="1:1" ht="17.25" x14ac:dyDescent="0.25">
      <c r="A108" s="7" t="s">
        <v>100</v>
      </c>
    </row>
    <row r="109" spans="1:1" ht="17.25" x14ac:dyDescent="0.25">
      <c r="A109" s="7" t="s">
        <v>101</v>
      </c>
    </row>
    <row r="110" spans="1:1" ht="17.25" x14ac:dyDescent="0.25">
      <c r="A110" s="7" t="s">
        <v>102</v>
      </c>
    </row>
    <row r="111" spans="1:1" ht="17.25" x14ac:dyDescent="0.25">
      <c r="A111" s="7" t="s">
        <v>103</v>
      </c>
    </row>
    <row r="112" spans="1:1" ht="17.25" x14ac:dyDescent="0.25">
      <c r="A112" s="13" t="s">
        <v>104</v>
      </c>
    </row>
    <row r="113" spans="1:1" ht="17.25" x14ac:dyDescent="0.25">
      <c r="A113" s="7" t="s">
        <v>105</v>
      </c>
    </row>
    <row r="114" spans="1:1" ht="17.25" x14ac:dyDescent="0.25">
      <c r="A114" s="4" t="s">
        <v>106</v>
      </c>
    </row>
    <row r="115" spans="1:1" ht="17.25" x14ac:dyDescent="0.25">
      <c r="A115" s="7" t="s">
        <v>107</v>
      </c>
    </row>
    <row r="116" spans="1:1" ht="17.25" x14ac:dyDescent="0.25">
      <c r="A116" s="7" t="s">
        <v>108</v>
      </c>
    </row>
    <row r="117" spans="1:1" ht="17.25" x14ac:dyDescent="0.25">
      <c r="A117" s="4" t="s">
        <v>109</v>
      </c>
    </row>
    <row r="118" spans="1:1" ht="17.25" x14ac:dyDescent="0.25">
      <c r="A118" s="7" t="s">
        <v>110</v>
      </c>
    </row>
    <row r="119" spans="1:1" ht="17.25" x14ac:dyDescent="0.25">
      <c r="A119" s="7" t="s">
        <v>111</v>
      </c>
    </row>
    <row r="120" spans="1:1" ht="17.25" x14ac:dyDescent="0.25">
      <c r="A120" s="7" t="s">
        <v>112</v>
      </c>
    </row>
    <row r="121" spans="1:1" ht="17.25" x14ac:dyDescent="0.25">
      <c r="A121" s="13" t="s">
        <v>113</v>
      </c>
    </row>
    <row r="122" spans="1:1" ht="17.25" x14ac:dyDescent="0.25">
      <c r="A122" s="4" t="s">
        <v>114</v>
      </c>
    </row>
    <row r="123" spans="1:1" ht="17.25" x14ac:dyDescent="0.25">
      <c r="A123" s="4" t="s">
        <v>115</v>
      </c>
    </row>
    <row r="124" spans="1:1" ht="17.25" x14ac:dyDescent="0.25">
      <c r="A124" s="7" t="s">
        <v>116</v>
      </c>
    </row>
    <row r="125" spans="1:1" ht="17.25" x14ac:dyDescent="0.25">
      <c r="A125" s="7" t="s">
        <v>117</v>
      </c>
    </row>
    <row r="126" spans="1:1" ht="17.25" x14ac:dyDescent="0.25">
      <c r="A126" s="7" t="s">
        <v>118</v>
      </c>
    </row>
    <row r="127" spans="1:1" ht="17.25" x14ac:dyDescent="0.25">
      <c r="A127" s="7" t="s">
        <v>119</v>
      </c>
    </row>
    <row r="128" spans="1:1" ht="17.25" x14ac:dyDescent="0.25">
      <c r="A128" s="7" t="s">
        <v>120</v>
      </c>
    </row>
    <row r="129" spans="1:1" ht="17.25" x14ac:dyDescent="0.25">
      <c r="A129" s="13" t="s">
        <v>121</v>
      </c>
    </row>
    <row r="130" spans="1:1" ht="34.5" x14ac:dyDescent="0.25">
      <c r="A130" s="7" t="s">
        <v>122</v>
      </c>
    </row>
    <row r="131" spans="1:1" ht="69" x14ac:dyDescent="0.25">
      <c r="A131" s="7" t="s">
        <v>123</v>
      </c>
    </row>
    <row r="132" spans="1:1" ht="34.5" x14ac:dyDescent="0.25">
      <c r="A132" s="7" t="s">
        <v>124</v>
      </c>
    </row>
    <row r="133" spans="1:1" ht="17.25" x14ac:dyDescent="0.25">
      <c r="A133" s="13" t="s">
        <v>125</v>
      </c>
    </row>
    <row r="134" spans="1:1" ht="34.5" x14ac:dyDescent="0.25">
      <c r="A134" s="4" t="s">
        <v>126</v>
      </c>
    </row>
    <row r="135" spans="1:1" ht="17.25" x14ac:dyDescent="0.25">
      <c r="A135" s="4"/>
    </row>
    <row r="136" spans="1:1" ht="18.75" x14ac:dyDescent="0.25">
      <c r="A136" s="5" t="s">
        <v>127</v>
      </c>
    </row>
    <row r="137" spans="1:1" ht="17.25" x14ac:dyDescent="0.25">
      <c r="A137" s="7" t="s">
        <v>128</v>
      </c>
    </row>
    <row r="138" spans="1:1" ht="34.5" x14ac:dyDescent="0.25">
      <c r="A138" s="10" t="s">
        <v>129</v>
      </c>
    </row>
    <row r="139" spans="1:1" ht="34.5" x14ac:dyDescent="0.25">
      <c r="A139" s="10" t="s">
        <v>130</v>
      </c>
    </row>
    <row r="140" spans="1:1" ht="17.25" x14ac:dyDescent="0.25">
      <c r="A140" s="9" t="s">
        <v>131</v>
      </c>
    </row>
    <row r="141" spans="1:1" ht="17.25" x14ac:dyDescent="0.25">
      <c r="A141" s="14" t="s">
        <v>132</v>
      </c>
    </row>
    <row r="142" spans="1:1" ht="34.5" x14ac:dyDescent="0.3">
      <c r="A142" s="11" t="s">
        <v>133</v>
      </c>
    </row>
    <row r="143" spans="1:1" ht="17.25" x14ac:dyDescent="0.25">
      <c r="A143" s="10" t="s">
        <v>134</v>
      </c>
    </row>
    <row r="144" spans="1:1" ht="17.25" x14ac:dyDescent="0.25">
      <c r="A144" s="10" t="s">
        <v>135</v>
      </c>
    </row>
    <row r="145" spans="1:1" ht="17.25" x14ac:dyDescent="0.25">
      <c r="A145" s="14" t="s">
        <v>136</v>
      </c>
    </row>
    <row r="146" spans="1:1" ht="17.25" x14ac:dyDescent="0.25">
      <c r="A146" s="9" t="s">
        <v>137</v>
      </c>
    </row>
    <row r="147" spans="1:1" ht="17.25" x14ac:dyDescent="0.25">
      <c r="A147" s="14" t="s">
        <v>138</v>
      </c>
    </row>
    <row r="148" spans="1:1" ht="17.25" x14ac:dyDescent="0.25">
      <c r="A148" s="10" t="s">
        <v>139</v>
      </c>
    </row>
    <row r="149" spans="1:1" ht="17.25" x14ac:dyDescent="0.25">
      <c r="A149" s="10" t="s">
        <v>140</v>
      </c>
    </row>
    <row r="150" spans="1:1" ht="17.25" x14ac:dyDescent="0.25">
      <c r="A150" s="10" t="s">
        <v>141</v>
      </c>
    </row>
    <row r="151" spans="1:1" ht="34.5" x14ac:dyDescent="0.25">
      <c r="A151" s="14" t="s">
        <v>142</v>
      </c>
    </row>
    <row r="152" spans="1:1" ht="17.25" x14ac:dyDescent="0.25">
      <c r="A152" s="9" t="s">
        <v>143</v>
      </c>
    </row>
    <row r="153" spans="1:1" ht="17.25" x14ac:dyDescent="0.25">
      <c r="A153" s="10" t="s">
        <v>144</v>
      </c>
    </row>
    <row r="154" spans="1:1" ht="17.25" x14ac:dyDescent="0.25">
      <c r="A154" s="10" t="s">
        <v>145</v>
      </c>
    </row>
    <row r="155" spans="1:1" ht="17.25" x14ac:dyDescent="0.25">
      <c r="A155" s="10" t="s">
        <v>146</v>
      </c>
    </row>
    <row r="156" spans="1:1" ht="17.25" x14ac:dyDescent="0.25">
      <c r="A156" s="10" t="s">
        <v>147</v>
      </c>
    </row>
    <row r="157" spans="1:1" ht="34.5" x14ac:dyDescent="0.25">
      <c r="A157" s="10" t="s">
        <v>148</v>
      </c>
    </row>
    <row r="158" spans="1:1" ht="34.5" x14ac:dyDescent="0.25">
      <c r="A158" s="10" t="s">
        <v>149</v>
      </c>
    </row>
    <row r="159" spans="1:1" ht="17.25" x14ac:dyDescent="0.25">
      <c r="A159" s="9" t="s">
        <v>150</v>
      </c>
    </row>
    <row r="160" spans="1:1" ht="34.5" x14ac:dyDescent="0.25">
      <c r="A160" s="10" t="s">
        <v>151</v>
      </c>
    </row>
    <row r="161" spans="1:1" ht="34.5" x14ac:dyDescent="0.25">
      <c r="A161" s="10" t="s">
        <v>152</v>
      </c>
    </row>
    <row r="162" spans="1:1" ht="17.25" x14ac:dyDescent="0.25">
      <c r="A162" s="10" t="s">
        <v>153</v>
      </c>
    </row>
    <row r="163" spans="1:1" ht="17.25" x14ac:dyDescent="0.25">
      <c r="A163" s="9" t="s">
        <v>154</v>
      </c>
    </row>
    <row r="164" spans="1:1" ht="34.5" x14ac:dyDescent="0.3">
      <c r="A164" s="11" t="s">
        <v>155</v>
      </c>
    </row>
    <row r="165" spans="1:1" ht="34.5" x14ac:dyDescent="0.25">
      <c r="A165" s="10" t="s">
        <v>156</v>
      </c>
    </row>
    <row r="166" spans="1:1" ht="17.25" x14ac:dyDescent="0.25">
      <c r="A166" s="9" t="s">
        <v>157</v>
      </c>
    </row>
    <row r="167" spans="1:1" ht="17.25" x14ac:dyDescent="0.25">
      <c r="A167" s="10" t="s">
        <v>158</v>
      </c>
    </row>
    <row r="168" spans="1:1" ht="17.25" x14ac:dyDescent="0.25">
      <c r="A168" s="9" t="s">
        <v>159</v>
      </c>
    </row>
    <row r="169" spans="1:1" ht="17.25" x14ac:dyDescent="0.3">
      <c r="A169" s="11" t="s">
        <v>160</v>
      </c>
    </row>
    <row r="170" spans="1:1" ht="17.25" x14ac:dyDescent="0.3">
      <c r="A170" s="11"/>
    </row>
    <row r="171" spans="1:1" ht="17.25" x14ac:dyDescent="0.3">
      <c r="A171" s="11"/>
    </row>
    <row r="172" spans="1:1" ht="17.25" x14ac:dyDescent="0.3">
      <c r="A172" s="11"/>
    </row>
    <row r="173" spans="1:1" ht="17.25" x14ac:dyDescent="0.3">
      <c r="A173" s="11"/>
    </row>
    <row r="174" spans="1:1" ht="17.25" x14ac:dyDescent="0.3">
      <c r="A174" s="11"/>
    </row>
  </sheetData>
  <pageMargins left="0.70833333333333304" right="0.70833333333333304" top="0.59583333333333299" bottom="0.74791666666666701" header="0.51180555555555496" footer="0.51180555555555496"/>
  <pageSetup paperSize="9" scale="50" firstPageNumber="0" orientation="landscape" horizontalDpi="300" verticalDpi="300"/>
  <rowBreaks count="1" manualBreakCount="1">
    <brk id="1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2:R43"/>
  <sheetViews>
    <sheetView zoomScale="110" zoomScaleNormal="110" workbookViewId="0">
      <selection activeCell="M10" sqref="M10"/>
    </sheetView>
  </sheetViews>
  <sheetFormatPr defaultColWidth="8.7109375" defaultRowHeight="15" x14ac:dyDescent="0.25"/>
  <cols>
    <col min="1" max="1" width="9.140625" style="1" customWidth="1"/>
    <col min="2" max="5" width="12.42578125" style="1" customWidth="1"/>
    <col min="6" max="6" width="16.140625" style="1" customWidth="1"/>
    <col min="7" max="10" width="12.42578125" style="1" customWidth="1"/>
    <col min="11" max="18" width="9.140625" style="1" customWidth="1"/>
  </cols>
  <sheetData>
    <row r="2" spans="2:10" x14ac:dyDescent="0.25">
      <c r="B2" s="15"/>
      <c r="C2" s="16"/>
      <c r="D2" s="16"/>
      <c r="E2" s="16"/>
      <c r="F2" s="16"/>
      <c r="G2" s="16"/>
      <c r="H2" s="16"/>
      <c r="I2" s="16"/>
      <c r="J2" s="17"/>
    </row>
    <row r="3" spans="2:10" x14ac:dyDescent="0.25">
      <c r="B3" s="18"/>
      <c r="C3" s="19"/>
      <c r="D3" s="19"/>
      <c r="E3" s="19"/>
      <c r="F3" s="19"/>
      <c r="G3" s="19"/>
      <c r="H3" s="19"/>
      <c r="I3" s="19"/>
      <c r="J3" s="20"/>
    </row>
    <row r="4" spans="2:10" x14ac:dyDescent="0.25">
      <c r="B4" s="18"/>
      <c r="C4" s="19"/>
      <c r="D4" s="19"/>
      <c r="E4" s="19"/>
      <c r="F4" s="19"/>
      <c r="G4" s="19"/>
      <c r="H4" s="19"/>
      <c r="I4" s="19"/>
      <c r="J4" s="20"/>
    </row>
    <row r="5" spans="2:10" ht="31.5" x14ac:dyDescent="0.3">
      <c r="B5" s="18"/>
      <c r="C5" s="19"/>
      <c r="D5" s="19"/>
      <c r="E5" s="21"/>
      <c r="F5" s="22" t="s">
        <v>161</v>
      </c>
      <c r="G5" s="19"/>
      <c r="H5" s="19"/>
      <c r="I5" s="19"/>
      <c r="J5" s="20"/>
    </row>
    <row r="6" spans="2:10" ht="41.25" customHeight="1" x14ac:dyDescent="0.25">
      <c r="B6" s="18"/>
      <c r="C6" s="19"/>
      <c r="D6" s="19"/>
      <c r="E6" s="204" t="s">
        <v>162</v>
      </c>
      <c r="F6" s="204"/>
      <c r="G6" s="204"/>
      <c r="H6" s="19"/>
      <c r="I6" s="19"/>
      <c r="J6" s="20"/>
    </row>
    <row r="7" spans="2:10" ht="21" x14ac:dyDescent="0.25">
      <c r="B7" s="18"/>
      <c r="C7" s="19"/>
      <c r="D7" s="19"/>
      <c r="E7" s="19"/>
      <c r="F7" s="24" t="s">
        <v>213</v>
      </c>
      <c r="G7" s="19"/>
      <c r="H7" s="19"/>
      <c r="I7" s="19"/>
      <c r="J7" s="20"/>
    </row>
    <row r="8" spans="2:10" ht="21" x14ac:dyDescent="0.25">
      <c r="B8" s="18"/>
      <c r="C8" s="19"/>
      <c r="D8" s="19"/>
      <c r="E8" s="19"/>
      <c r="F8" s="24" t="s">
        <v>216</v>
      </c>
      <c r="G8" s="19"/>
      <c r="H8" s="19"/>
      <c r="I8" s="19"/>
      <c r="J8" s="20"/>
    </row>
    <row r="9" spans="2:10" ht="21" x14ac:dyDescent="0.25">
      <c r="B9" s="18"/>
      <c r="C9" s="19"/>
      <c r="D9" s="19"/>
      <c r="E9" s="19"/>
      <c r="F9" s="200">
        <v>44295</v>
      </c>
      <c r="G9" s="19"/>
      <c r="H9" s="19"/>
      <c r="I9" s="19"/>
      <c r="J9" s="20"/>
    </row>
    <row r="10" spans="2:10" ht="21" x14ac:dyDescent="0.25">
      <c r="B10" s="18"/>
      <c r="C10" s="19"/>
      <c r="D10" s="19"/>
      <c r="E10" s="19"/>
      <c r="F10" s="24" t="s">
        <v>219</v>
      </c>
      <c r="G10" s="19"/>
      <c r="H10" s="19"/>
      <c r="I10" s="19"/>
      <c r="J10" s="20"/>
    </row>
    <row r="11" spans="2:10" ht="21" x14ac:dyDescent="0.25">
      <c r="B11" s="18"/>
      <c r="C11" s="19"/>
      <c r="D11" s="19"/>
      <c r="E11" s="19"/>
      <c r="F11" s="25"/>
      <c r="G11" s="19"/>
      <c r="H11" s="19"/>
      <c r="I11" s="19"/>
      <c r="J11" s="20"/>
    </row>
    <row r="12" spans="2:10" x14ac:dyDescent="0.25">
      <c r="B12" s="18"/>
      <c r="C12" s="19"/>
      <c r="D12" s="19"/>
      <c r="E12" s="19"/>
      <c r="F12" s="19"/>
      <c r="G12" s="19"/>
      <c r="H12" s="19"/>
      <c r="I12" s="19"/>
      <c r="J12" s="20"/>
    </row>
    <row r="13" spans="2:10" x14ac:dyDescent="0.25">
      <c r="B13" s="18"/>
      <c r="C13" s="19"/>
      <c r="D13" s="19"/>
      <c r="E13" s="19"/>
      <c r="F13" s="19"/>
      <c r="G13" s="19"/>
      <c r="H13" s="19"/>
      <c r="I13" s="19"/>
      <c r="J13" s="20"/>
    </row>
    <row r="14" spans="2:10" x14ac:dyDescent="0.25">
      <c r="B14" s="18"/>
      <c r="C14" s="19"/>
      <c r="D14" s="19"/>
      <c r="E14" s="19"/>
      <c r="F14" s="19"/>
      <c r="G14" s="19"/>
      <c r="H14" s="19"/>
      <c r="I14" s="19"/>
      <c r="J14" s="20"/>
    </row>
    <row r="15" spans="2:10" x14ac:dyDescent="0.25">
      <c r="B15" s="18"/>
      <c r="C15" s="19"/>
      <c r="D15" s="19"/>
      <c r="E15" s="19"/>
      <c r="F15" s="19"/>
      <c r="G15" s="19"/>
      <c r="H15" s="19"/>
      <c r="I15" s="19"/>
      <c r="J15" s="20"/>
    </row>
    <row r="16" spans="2:10" x14ac:dyDescent="0.25">
      <c r="B16" s="18"/>
      <c r="C16" s="19"/>
      <c r="D16" s="19"/>
      <c r="E16" s="19"/>
      <c r="F16" s="19"/>
      <c r="G16" s="19"/>
      <c r="H16" s="19"/>
      <c r="I16" s="19"/>
      <c r="J16" s="20"/>
    </row>
    <row r="17" spans="2:10" x14ac:dyDescent="0.25">
      <c r="B17" s="18"/>
      <c r="C17" s="19"/>
      <c r="D17" s="19"/>
      <c r="E17" s="19"/>
      <c r="F17" s="19"/>
      <c r="G17" s="19"/>
      <c r="H17" s="19"/>
      <c r="I17" s="19"/>
      <c r="J17" s="20"/>
    </row>
    <row r="18" spans="2:10" x14ac:dyDescent="0.25">
      <c r="B18" s="18"/>
      <c r="C18" s="19"/>
      <c r="D18" s="19"/>
      <c r="E18" s="19"/>
      <c r="F18" s="19"/>
      <c r="G18" s="19"/>
      <c r="H18" s="19"/>
      <c r="I18" s="19"/>
      <c r="J18" s="20"/>
    </row>
    <row r="19" spans="2:10" x14ac:dyDescent="0.25">
      <c r="B19" s="18"/>
      <c r="C19" s="19"/>
      <c r="D19" s="19"/>
      <c r="E19" s="19"/>
      <c r="F19" s="19"/>
      <c r="G19" s="19"/>
      <c r="H19" s="19"/>
      <c r="I19" s="19"/>
      <c r="J19" s="20"/>
    </row>
    <row r="20" spans="2:10" x14ac:dyDescent="0.25">
      <c r="B20" s="18"/>
      <c r="C20" s="19"/>
      <c r="D20" s="19"/>
      <c r="E20" s="19"/>
      <c r="F20" s="19"/>
      <c r="G20" s="19"/>
      <c r="H20" s="19"/>
      <c r="I20" s="19"/>
      <c r="J20" s="20"/>
    </row>
    <row r="21" spans="2:10" x14ac:dyDescent="0.25">
      <c r="B21" s="18"/>
      <c r="C21" s="19"/>
      <c r="D21" s="19"/>
      <c r="E21" s="19"/>
      <c r="F21" s="19"/>
      <c r="G21" s="19"/>
      <c r="H21" s="19"/>
      <c r="I21" s="19"/>
      <c r="J21" s="20"/>
    </row>
    <row r="22" spans="2:10" x14ac:dyDescent="0.25">
      <c r="B22" s="18"/>
      <c r="C22" s="19"/>
      <c r="D22" s="19"/>
      <c r="E22" s="19"/>
      <c r="F22" s="26" t="s">
        <v>163</v>
      </c>
      <c r="G22" s="19"/>
      <c r="H22" s="19"/>
      <c r="I22" s="19"/>
      <c r="J22" s="20"/>
    </row>
    <row r="23" spans="2:10" x14ac:dyDescent="0.25">
      <c r="B23" s="18"/>
      <c r="C23" s="19"/>
      <c r="D23" s="19"/>
      <c r="E23" s="19"/>
      <c r="F23" s="27"/>
      <c r="G23" s="19"/>
      <c r="H23" s="19"/>
      <c r="I23" s="19"/>
      <c r="J23" s="20"/>
    </row>
    <row r="24" spans="2:10" x14ac:dyDescent="0.25">
      <c r="B24" s="18"/>
      <c r="C24" s="19"/>
      <c r="D24" s="202" t="s">
        <v>164</v>
      </c>
      <c r="E24" s="202" t="s">
        <v>165</v>
      </c>
      <c r="F24" s="202"/>
      <c r="G24" s="202"/>
      <c r="H24" s="202"/>
      <c r="I24" s="19"/>
      <c r="J24" s="20"/>
    </row>
    <row r="25" spans="2:10" x14ac:dyDescent="0.25">
      <c r="B25" s="18"/>
      <c r="C25" s="19"/>
      <c r="D25" s="19"/>
      <c r="E25" s="28"/>
      <c r="F25" s="28"/>
      <c r="G25" s="28"/>
      <c r="H25" s="19"/>
      <c r="I25" s="19"/>
      <c r="J25" s="20"/>
    </row>
    <row r="26" spans="2:10" x14ac:dyDescent="0.25">
      <c r="B26" s="18"/>
      <c r="C26" s="19"/>
      <c r="D26" s="202" t="s">
        <v>166</v>
      </c>
      <c r="E26" s="202"/>
      <c r="F26" s="202"/>
      <c r="G26" s="202"/>
      <c r="H26" s="202"/>
      <c r="I26" s="19"/>
      <c r="J26" s="20"/>
    </row>
    <row r="27" spans="2:10" x14ac:dyDescent="0.25">
      <c r="B27" s="18"/>
      <c r="C27" s="19"/>
      <c r="D27" s="29"/>
      <c r="E27" s="29"/>
      <c r="F27" s="29"/>
      <c r="G27" s="29"/>
      <c r="H27" s="29"/>
      <c r="I27" s="19"/>
      <c r="J27" s="20"/>
    </row>
    <row r="28" spans="2:10" x14ac:dyDescent="0.25">
      <c r="B28" s="18"/>
      <c r="C28" s="19"/>
      <c r="D28" s="202" t="s">
        <v>167</v>
      </c>
      <c r="E28" s="202" t="s">
        <v>165</v>
      </c>
      <c r="F28" s="202"/>
      <c r="G28" s="202"/>
      <c r="H28" s="202"/>
      <c r="I28" s="19"/>
      <c r="J28" s="20"/>
    </row>
    <row r="29" spans="2:10" x14ac:dyDescent="0.25">
      <c r="B29" s="18"/>
      <c r="C29" s="19"/>
      <c r="D29" s="29"/>
      <c r="E29" s="29"/>
      <c r="F29" s="29"/>
      <c r="G29" s="29"/>
      <c r="H29" s="29"/>
      <c r="I29" s="19"/>
      <c r="J29" s="20"/>
    </row>
    <row r="30" spans="2:10" x14ac:dyDescent="0.25">
      <c r="B30" s="18"/>
      <c r="C30" s="19"/>
      <c r="D30" s="202" t="s">
        <v>168</v>
      </c>
      <c r="E30" s="202" t="s">
        <v>165</v>
      </c>
      <c r="F30" s="202"/>
      <c r="G30" s="202"/>
      <c r="H30" s="202"/>
      <c r="I30" s="19"/>
      <c r="J30" s="20"/>
    </row>
    <row r="31" spans="2:10" x14ac:dyDescent="0.25">
      <c r="B31" s="18"/>
      <c r="C31" s="19"/>
      <c r="D31" s="29"/>
      <c r="E31" s="29"/>
      <c r="F31" s="29"/>
      <c r="G31" s="29"/>
      <c r="H31" s="29"/>
      <c r="I31" s="19"/>
      <c r="J31" s="20"/>
    </row>
    <row r="32" spans="2:10" x14ac:dyDescent="0.25">
      <c r="B32" s="18"/>
      <c r="C32" s="19"/>
      <c r="D32" s="202" t="s">
        <v>169</v>
      </c>
      <c r="E32" s="202" t="s">
        <v>165</v>
      </c>
      <c r="F32" s="202"/>
      <c r="G32" s="202"/>
      <c r="H32" s="202"/>
      <c r="I32" s="19"/>
      <c r="J32" s="20"/>
    </row>
    <row r="33" spans="2:10" x14ac:dyDescent="0.25">
      <c r="B33" s="18"/>
      <c r="C33" s="19"/>
      <c r="D33" s="28"/>
      <c r="E33" s="28"/>
      <c r="F33" s="28"/>
      <c r="G33" s="28"/>
      <c r="H33" s="28"/>
      <c r="I33" s="19"/>
      <c r="J33" s="20"/>
    </row>
    <row r="34" spans="2:10" x14ac:dyDescent="0.25">
      <c r="B34" s="18"/>
      <c r="C34" s="19"/>
      <c r="D34" s="202" t="s">
        <v>170</v>
      </c>
      <c r="E34" s="202" t="s">
        <v>165</v>
      </c>
      <c r="F34" s="202"/>
      <c r="G34" s="202"/>
      <c r="H34" s="202"/>
      <c r="I34" s="19"/>
      <c r="J34" s="20"/>
    </row>
    <row r="35" spans="2:10" x14ac:dyDescent="0.25">
      <c r="B35" s="18"/>
      <c r="C35" s="19"/>
      <c r="D35" s="19"/>
      <c r="E35" s="19"/>
      <c r="F35" s="19"/>
      <c r="G35" s="19"/>
      <c r="H35" s="19"/>
      <c r="I35" s="19"/>
      <c r="J35" s="20"/>
    </row>
    <row r="36" spans="2:10" x14ac:dyDescent="0.25">
      <c r="B36" s="18"/>
      <c r="C36" s="19"/>
      <c r="D36" s="203" t="s">
        <v>171</v>
      </c>
      <c r="E36" s="203"/>
      <c r="F36" s="203"/>
      <c r="G36" s="203"/>
      <c r="H36" s="203"/>
      <c r="I36" s="19"/>
      <c r="J36" s="20"/>
    </row>
    <row r="37" spans="2:10" x14ac:dyDescent="0.25">
      <c r="B37" s="18"/>
      <c r="C37" s="19"/>
      <c r="D37" s="19"/>
      <c r="E37" s="19"/>
      <c r="F37" s="27"/>
      <c r="G37" s="19"/>
      <c r="H37" s="19"/>
      <c r="I37" s="19"/>
      <c r="J37" s="20"/>
    </row>
    <row r="38" spans="2:10" x14ac:dyDescent="0.25">
      <c r="B38" s="18"/>
      <c r="C38" s="19"/>
      <c r="D38" s="203" t="s">
        <v>172</v>
      </c>
      <c r="E38" s="203"/>
      <c r="F38" s="203"/>
      <c r="G38" s="203"/>
      <c r="H38" s="203"/>
      <c r="I38" s="19"/>
      <c r="J38" s="20"/>
    </row>
    <row r="39" spans="2:10" x14ac:dyDescent="0.25">
      <c r="B39" s="18"/>
      <c r="C39" s="19"/>
      <c r="D39" s="28"/>
      <c r="E39" s="28"/>
      <c r="F39" s="28"/>
      <c r="G39" s="28"/>
      <c r="H39" s="28"/>
      <c r="I39" s="19"/>
      <c r="J39" s="20"/>
    </row>
    <row r="40" spans="2:10" x14ac:dyDescent="0.25">
      <c r="B40" s="18"/>
      <c r="C40" s="19"/>
      <c r="D40" s="201" t="s">
        <v>173</v>
      </c>
      <c r="E40" s="201" t="s">
        <v>165</v>
      </c>
      <c r="F40" s="201"/>
      <c r="G40" s="201"/>
      <c r="H40" s="201"/>
      <c r="I40" s="19"/>
      <c r="J40" s="20"/>
    </row>
    <row r="41" spans="2:10" x14ac:dyDescent="0.25">
      <c r="B41" s="18"/>
      <c r="C41" s="19"/>
      <c r="D41" s="19"/>
      <c r="E41" s="29"/>
      <c r="F41" s="29"/>
      <c r="G41" s="29"/>
      <c r="H41" s="29"/>
      <c r="I41" s="19"/>
      <c r="J41" s="20"/>
    </row>
    <row r="42" spans="2:10" x14ac:dyDescent="0.25">
      <c r="B42" s="18"/>
      <c r="C42" s="19"/>
      <c r="D42" s="201" t="s">
        <v>174</v>
      </c>
      <c r="E42" s="201"/>
      <c r="F42" s="201"/>
      <c r="G42" s="201"/>
      <c r="H42" s="201"/>
      <c r="I42" s="19"/>
      <c r="J42" s="20"/>
    </row>
    <row r="43" spans="2:10" x14ac:dyDescent="0.25">
      <c r="B43" s="30"/>
      <c r="C43" s="31"/>
      <c r="D43" s="31"/>
      <c r="E43" s="31"/>
      <c r="F43" s="31"/>
      <c r="G43" s="31"/>
      <c r="H43" s="31"/>
      <c r="I43" s="31"/>
      <c r="J43" s="32"/>
    </row>
  </sheetData>
  <mergeCells count="11">
    <mergeCell ref="E6:G6"/>
    <mergeCell ref="D24:H24"/>
    <mergeCell ref="D26:H26"/>
    <mergeCell ref="D28:H28"/>
    <mergeCell ref="D30:H30"/>
    <mergeCell ref="D42:H42"/>
    <mergeCell ref="D32:H32"/>
    <mergeCell ref="D34:H34"/>
    <mergeCell ref="D36:H36"/>
    <mergeCell ref="D38:H38"/>
    <mergeCell ref="D40:H40"/>
  </mergeCells>
  <hyperlinks>
    <hyperlink ref="D24" location="'A. HTT General'!A1" display="Worksheet A: HTT General" xr:uid="{00000000-0004-0000-0100-000000000000}"/>
    <hyperlink ref="E24" location="'A. HTT General'!A1" display="Tab 1: Harmonised Transparency Template" xr:uid="{00000000-0004-0000-0100-000001000000}"/>
    <hyperlink ref="D26" location="'B1. HTT Mortgage Assets'!A1" display="Worksheet B1: HTT Mortgage Assets" xr:uid="{00000000-0004-0000-0100-000002000000}"/>
    <hyperlink ref="D28" location="'B2. HTT Public Sector Assets'!A1" display="Worksheet B2: HTT Public Sector Assets" xr:uid="{00000000-0004-0000-0100-000003000000}"/>
    <hyperlink ref="E28" location="'B2. HTT Public Sector Assets'!A1" display="Tab 1: Harmonised Transparency Template" xr:uid="{00000000-0004-0000-0100-000004000000}"/>
    <hyperlink ref="D30" location="'B3. HTT Shipping Assets'!A1" display="Worksheet B3: HTT Shipping Assets" xr:uid="{00000000-0004-0000-0100-000005000000}"/>
    <hyperlink ref="E30" location="'B3. HTT Shipping Assets'!A1" display="Tab 1: Harmonised Transparency Template" xr:uid="{00000000-0004-0000-0100-000006000000}"/>
    <hyperlink ref="D32" location="'C. HTT Harmonised Glossary'!A1" display="Worksheet C: HTT Harmonised Glossary" xr:uid="{00000000-0004-0000-0100-000007000000}"/>
    <hyperlink ref="E32" location="'C. HTT Harmonised Glossary'!A1" display="Tab 1: Harmonised Transparency Template" xr:uid="{00000000-0004-0000-0100-000008000000}"/>
    <hyperlink ref="D34" location="Disclaimer!A1" display="Covered Bond Label Disclaimer" xr:uid="{00000000-0004-0000-0100-000009000000}"/>
    <hyperlink ref="E34" location="Disclaimer!A1" display="Tab 1: Harmonised Transparency Template" xr:uid="{00000000-0004-0000-0100-00000A000000}"/>
    <hyperlink ref="D40" location="'F1. Optional Sustainable M data'!A1" display="Worksheet F1: Optional Sustainable M data" xr:uid="{00000000-0004-0000-0100-00000B000000}"/>
    <hyperlink ref="E40" location="'F1. Optional Sustainable M data'!A1" display="Tab 1: Harmonised Transparency Template" xr:uid="{00000000-0004-0000-0100-00000C000000}"/>
    <hyperlink ref="D42" location="'F1. Optional Sustainable M data'!A1" display="Temp. Optional COVID 19 impact" xr:uid="{00000000-0004-0000-0100-00000D000000}"/>
  </hyperlinks>
  <printOptions horizontalCentered="1" verticalCentered="1"/>
  <pageMargins left="0.70833333333333304" right="0.70833333333333304" top="0.59583333333333299" bottom="0.74791666666666701" header="0.51180555555555496" footer="0.51180555555555496"/>
  <pageSetup paperSize="9" scale="50" firstPageNumber="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70"/>
  <sheetViews>
    <sheetView zoomScale="80" zoomScaleNormal="80" workbookViewId="0"/>
  </sheetViews>
  <sheetFormatPr defaultColWidth="8.85546875" defaultRowHeight="15" x14ac:dyDescent="0.25"/>
  <cols>
    <col min="1" max="1" width="8.85546875" style="1"/>
    <col min="2" max="10" width="28" style="1" customWidth="1"/>
    <col min="11" max="18" width="8.85546875" style="1"/>
  </cols>
  <sheetData>
    <row r="1" spans="1:14" x14ac:dyDescent="0.25">
      <c r="A1" s="33"/>
    </row>
    <row r="2" spans="1:14" x14ac:dyDescent="0.25">
      <c r="B2" s="15"/>
      <c r="C2" s="16"/>
      <c r="D2" s="16"/>
      <c r="E2" s="16"/>
      <c r="F2" s="16"/>
      <c r="G2" s="16"/>
      <c r="H2" s="16"/>
      <c r="I2" s="16"/>
      <c r="J2" s="17"/>
    </row>
    <row r="3" spans="1:14" x14ac:dyDescent="0.25">
      <c r="B3" s="18"/>
      <c r="C3" s="19"/>
      <c r="D3" s="19"/>
      <c r="E3" s="19"/>
      <c r="F3" s="19"/>
      <c r="G3" s="19"/>
      <c r="H3" s="19"/>
      <c r="I3" s="19"/>
      <c r="J3" s="20"/>
    </row>
    <row r="4" spans="1:14" x14ac:dyDescent="0.25">
      <c r="B4" s="18"/>
      <c r="C4" s="19"/>
      <c r="D4" s="19"/>
      <c r="E4" s="19"/>
      <c r="F4" s="19"/>
      <c r="G4" s="19"/>
      <c r="H4" s="19"/>
      <c r="I4" s="19"/>
      <c r="J4" s="20"/>
    </row>
    <row r="5" spans="1:14" ht="31.5" x14ac:dyDescent="0.25">
      <c r="B5" s="18"/>
      <c r="C5" s="19"/>
      <c r="D5" s="19"/>
      <c r="E5" s="22"/>
      <c r="F5" s="22" t="s">
        <v>175</v>
      </c>
      <c r="G5" s="22"/>
      <c r="I5" s="22"/>
      <c r="J5" s="20"/>
    </row>
    <row r="6" spans="1:14" x14ac:dyDescent="0.25">
      <c r="B6" s="18"/>
      <c r="C6" s="19"/>
      <c r="D6" s="19"/>
      <c r="E6" s="34"/>
      <c r="F6" s="34"/>
      <c r="G6" s="34"/>
      <c r="I6" s="34"/>
      <c r="J6" s="20"/>
    </row>
    <row r="7" spans="1:14" ht="26.25" x14ac:dyDescent="0.25">
      <c r="B7" s="18"/>
      <c r="C7" s="19"/>
      <c r="D7" s="19"/>
      <c r="E7" s="35"/>
      <c r="F7" s="35" t="s">
        <v>176</v>
      </c>
      <c r="G7" s="35"/>
      <c r="I7" s="35"/>
      <c r="J7" s="20"/>
    </row>
    <row r="8" spans="1:14" ht="26.25" x14ac:dyDescent="0.25">
      <c r="B8" s="18"/>
      <c r="C8" s="19"/>
      <c r="D8" s="19"/>
      <c r="E8" s="19"/>
      <c r="F8" s="35"/>
      <c r="G8" s="35"/>
      <c r="H8" s="35"/>
      <c r="I8" s="35"/>
      <c r="J8" s="20"/>
    </row>
    <row r="9" spans="1:14" x14ac:dyDescent="0.25">
      <c r="B9" s="18"/>
      <c r="C9" s="36" t="s">
        <v>177</v>
      </c>
      <c r="D9" s="19"/>
      <c r="E9" s="19"/>
      <c r="F9" s="19"/>
      <c r="G9" s="19"/>
      <c r="H9" s="19"/>
      <c r="I9" s="19"/>
      <c r="J9" s="20"/>
      <c r="M9" s="36"/>
      <c r="N9" s="19"/>
    </row>
    <row r="10" spans="1:14" x14ac:dyDescent="0.25">
      <c r="B10" s="18"/>
      <c r="C10" s="36" t="s">
        <v>178</v>
      </c>
      <c r="F10" s="19"/>
      <c r="G10" s="19"/>
      <c r="H10" s="19"/>
      <c r="I10" s="19"/>
      <c r="J10" s="20"/>
      <c r="M10" s="36"/>
      <c r="N10" s="19"/>
    </row>
    <row r="11" spans="1:14" x14ac:dyDescent="0.25">
      <c r="B11" s="18"/>
      <c r="C11" s="36" t="s">
        <v>179</v>
      </c>
      <c r="D11" s="19"/>
      <c r="E11" s="19"/>
      <c r="F11" s="19"/>
      <c r="G11" s="19"/>
      <c r="H11" s="19"/>
      <c r="I11" s="19"/>
      <c r="J11" s="20"/>
      <c r="M11" s="36"/>
      <c r="N11" s="36"/>
    </row>
    <row r="12" spans="1:14" x14ac:dyDescent="0.25">
      <c r="B12" s="18"/>
      <c r="C12" s="36"/>
      <c r="D12" s="36" t="s">
        <v>180</v>
      </c>
      <c r="E12" s="19"/>
      <c r="F12" s="19"/>
      <c r="G12" s="19"/>
      <c r="H12" s="19"/>
      <c r="I12" s="19"/>
      <c r="J12" s="20"/>
      <c r="M12" s="36"/>
      <c r="N12" s="36"/>
    </row>
    <row r="13" spans="1:14" x14ac:dyDescent="0.25">
      <c r="B13" s="18"/>
      <c r="C13" s="36"/>
      <c r="D13" s="36" t="s">
        <v>181</v>
      </c>
      <c r="E13" s="19"/>
      <c r="F13" s="19"/>
      <c r="G13" s="19"/>
      <c r="H13" s="19"/>
      <c r="I13" s="19"/>
      <c r="J13" s="20"/>
      <c r="M13" s="36"/>
      <c r="N13" s="36"/>
    </row>
    <row r="14" spans="1:14" x14ac:dyDescent="0.25">
      <c r="B14" s="18"/>
      <c r="C14" s="36"/>
      <c r="D14" s="36" t="s">
        <v>182</v>
      </c>
      <c r="E14" s="19"/>
      <c r="F14" s="19"/>
      <c r="G14" s="19"/>
      <c r="H14" s="19"/>
      <c r="I14" s="19"/>
      <c r="J14" s="20"/>
      <c r="M14" s="36"/>
      <c r="N14" s="36"/>
    </row>
    <row r="15" spans="1:14" s="1" customFormat="1" x14ac:dyDescent="0.25">
      <c r="B15" s="18"/>
      <c r="C15" s="36"/>
      <c r="D15" s="36" t="s">
        <v>183</v>
      </c>
      <c r="E15" s="19"/>
      <c r="F15" s="19"/>
      <c r="G15" s="19"/>
      <c r="H15" s="19"/>
      <c r="I15" s="19"/>
      <c r="J15" s="20"/>
      <c r="M15" s="36"/>
      <c r="N15" s="36"/>
    </row>
    <row r="16" spans="1:14" s="1" customFormat="1" x14ac:dyDescent="0.25">
      <c r="B16" s="37"/>
      <c r="C16" s="36"/>
      <c r="D16" s="36" t="s">
        <v>184</v>
      </c>
      <c r="E16" s="19"/>
      <c r="F16" s="36"/>
      <c r="G16" s="36"/>
      <c r="H16" s="36"/>
      <c r="I16" s="36"/>
      <c r="J16" s="38"/>
      <c r="M16" s="36"/>
      <c r="N16" s="36"/>
    </row>
    <row r="17" spans="2:14" s="1" customFormat="1" x14ac:dyDescent="0.25">
      <c r="B17" s="18"/>
      <c r="C17" s="36" t="s">
        <v>185</v>
      </c>
      <c r="D17" s="36"/>
      <c r="E17" s="36"/>
      <c r="F17" s="27"/>
      <c r="G17" s="27"/>
      <c r="H17" s="27"/>
      <c r="I17" s="27"/>
      <c r="J17" s="20"/>
      <c r="M17" s="36"/>
      <c r="N17" s="36"/>
    </row>
    <row r="18" spans="2:14" s="1" customFormat="1" x14ac:dyDescent="0.25">
      <c r="B18" s="18"/>
      <c r="C18" s="1" t="s">
        <v>186</v>
      </c>
      <c r="E18" s="19"/>
      <c r="F18" s="27"/>
      <c r="G18" s="27"/>
      <c r="H18" s="27"/>
      <c r="I18" s="27"/>
      <c r="J18" s="20"/>
      <c r="M18" s="36"/>
      <c r="N18" s="36"/>
    </row>
    <row r="19" spans="2:14" s="1" customFormat="1" x14ac:dyDescent="0.25">
      <c r="B19" s="18"/>
      <c r="C19" s="36" t="s">
        <v>187</v>
      </c>
      <c r="D19" s="36"/>
      <c r="E19" s="19"/>
      <c r="F19" s="27"/>
      <c r="G19" s="27"/>
      <c r="H19" s="27"/>
      <c r="I19" s="27"/>
      <c r="J19" s="20"/>
      <c r="M19" s="36"/>
      <c r="N19" s="36"/>
    </row>
    <row r="20" spans="2:14" s="1" customFormat="1" x14ac:dyDescent="0.25">
      <c r="B20" s="18"/>
      <c r="C20" s="36"/>
      <c r="D20" s="36" t="s">
        <v>188</v>
      </c>
      <c r="E20" s="19"/>
      <c r="F20" s="26"/>
      <c r="G20" s="26"/>
      <c r="H20" s="26"/>
      <c r="I20" s="26"/>
      <c r="J20" s="20"/>
      <c r="M20" s="36"/>
      <c r="N20" s="19"/>
    </row>
    <row r="21" spans="2:14" s="1" customFormat="1" x14ac:dyDescent="0.25">
      <c r="B21" s="18"/>
      <c r="C21" s="36"/>
      <c r="D21" s="36" t="s">
        <v>189</v>
      </c>
      <c r="E21" s="19"/>
      <c r="F21" s="26"/>
      <c r="G21" s="26"/>
      <c r="H21" s="26"/>
      <c r="I21" s="26"/>
      <c r="J21" s="20"/>
      <c r="M21" s="36"/>
      <c r="N21" s="36"/>
    </row>
    <row r="22" spans="2:14" s="1" customFormat="1" x14ac:dyDescent="0.25">
      <c r="B22" s="18"/>
      <c r="C22" s="36" t="s">
        <v>190</v>
      </c>
      <c r="D22" s="19"/>
      <c r="E22" s="19"/>
      <c r="F22" s="26"/>
      <c r="G22" s="26"/>
      <c r="H22" s="26"/>
      <c r="I22" s="26"/>
      <c r="J22" s="20"/>
      <c r="M22" s="36"/>
      <c r="N22" s="36"/>
    </row>
    <row r="23" spans="2:14" s="1" customFormat="1" x14ac:dyDescent="0.25">
      <c r="B23" s="18"/>
      <c r="C23" s="36"/>
      <c r="D23" s="36" t="s">
        <v>191</v>
      </c>
      <c r="E23" s="36"/>
      <c r="F23" s="26"/>
      <c r="G23" s="26"/>
      <c r="H23" s="26"/>
      <c r="I23" s="26"/>
      <c r="J23" s="20"/>
    </row>
    <row r="24" spans="2:14" s="1" customFormat="1" x14ac:dyDescent="0.25">
      <c r="B24" s="18"/>
      <c r="C24" s="36" t="s">
        <v>192</v>
      </c>
      <c r="D24" s="36"/>
      <c r="E24" s="36"/>
      <c r="F24" s="26"/>
      <c r="G24" s="26"/>
      <c r="H24" s="26"/>
      <c r="I24" s="26"/>
      <c r="J24" s="20"/>
    </row>
    <row r="25" spans="2:14" s="1" customFormat="1" ht="15" customHeight="1" x14ac:dyDescent="0.25">
      <c r="B25" s="18"/>
      <c r="C25" s="205" t="s">
        <v>193</v>
      </c>
      <c r="D25" s="205"/>
      <c r="E25" s="205"/>
      <c r="F25" s="205"/>
      <c r="G25" s="205"/>
      <c r="H25" s="205"/>
      <c r="I25" s="26"/>
      <c r="J25" s="20"/>
    </row>
    <row r="26" spans="2:14" s="1" customFormat="1" x14ac:dyDescent="0.25">
      <c r="B26" s="18"/>
      <c r="C26" s="205"/>
      <c r="D26" s="205"/>
      <c r="E26" s="205"/>
      <c r="F26" s="205"/>
      <c r="G26" s="205"/>
      <c r="H26" s="205"/>
      <c r="I26" s="26"/>
      <c r="J26" s="20"/>
    </row>
    <row r="27" spans="2:14" s="1" customFormat="1" ht="15" customHeight="1" x14ac:dyDescent="0.25">
      <c r="B27" s="18"/>
      <c r="C27" s="205" t="s">
        <v>194</v>
      </c>
      <c r="D27" s="205"/>
      <c r="E27" s="205"/>
      <c r="F27" s="205"/>
      <c r="G27" s="205"/>
      <c r="H27" s="205"/>
      <c r="I27" s="26"/>
      <c r="J27" s="20"/>
    </row>
    <row r="28" spans="2:14" s="1" customFormat="1" x14ac:dyDescent="0.25">
      <c r="B28" s="18"/>
      <c r="C28" s="205"/>
      <c r="D28" s="205"/>
      <c r="E28" s="205"/>
      <c r="F28" s="205"/>
      <c r="G28" s="205"/>
      <c r="H28" s="205"/>
      <c r="I28" s="26"/>
      <c r="J28" s="20"/>
    </row>
    <row r="29" spans="2:14" s="1" customFormat="1" ht="15" customHeight="1" x14ac:dyDescent="0.25">
      <c r="B29" s="18"/>
      <c r="C29" s="205" t="s">
        <v>195</v>
      </c>
      <c r="D29" s="205"/>
      <c r="E29" s="205"/>
      <c r="F29" s="205"/>
      <c r="G29" s="205"/>
      <c r="H29" s="205"/>
      <c r="I29" s="26"/>
      <c r="J29" s="20"/>
    </row>
    <row r="30" spans="2:14" s="1" customFormat="1" x14ac:dyDescent="0.25">
      <c r="B30" s="18"/>
      <c r="C30" s="205"/>
      <c r="D30" s="205"/>
      <c r="E30" s="205"/>
      <c r="F30" s="205"/>
      <c r="G30" s="205"/>
      <c r="H30" s="205"/>
      <c r="I30" s="26"/>
      <c r="J30" s="20"/>
    </row>
    <row r="31" spans="2:14" s="1" customFormat="1" x14ac:dyDescent="0.25">
      <c r="B31" s="18"/>
      <c r="C31" s="36" t="s">
        <v>196</v>
      </c>
      <c r="D31" s="36"/>
      <c r="E31" s="36"/>
      <c r="F31" s="26"/>
      <c r="G31" s="26"/>
      <c r="H31" s="26"/>
      <c r="I31" s="26"/>
      <c r="J31" s="20"/>
    </row>
    <row r="32" spans="2:14" s="1" customFormat="1" x14ac:dyDescent="0.25">
      <c r="B32" s="18"/>
      <c r="C32" s="36"/>
      <c r="D32" s="36" t="s">
        <v>197</v>
      </c>
      <c r="E32" s="36"/>
      <c r="F32" s="26"/>
      <c r="G32" s="26"/>
      <c r="H32" s="26"/>
      <c r="I32" s="26"/>
      <c r="J32" s="20"/>
    </row>
    <row r="33" spans="2:20" s="1" customFormat="1" x14ac:dyDescent="0.25">
      <c r="B33" s="18"/>
      <c r="C33" s="36"/>
      <c r="D33" s="36" t="s">
        <v>198</v>
      </c>
      <c r="E33" s="36"/>
      <c r="F33" s="26"/>
      <c r="G33" s="26"/>
      <c r="H33" s="26"/>
      <c r="I33" s="26"/>
      <c r="J33" s="20"/>
    </row>
    <row r="34" spans="2:20" s="1" customFormat="1" x14ac:dyDescent="0.25">
      <c r="B34" s="18"/>
      <c r="C34" s="36"/>
      <c r="D34" s="36" t="s">
        <v>199</v>
      </c>
      <c r="E34" s="36"/>
      <c r="F34" s="26"/>
      <c r="G34" s="26"/>
      <c r="H34" s="26"/>
      <c r="I34" s="26"/>
      <c r="J34" s="20"/>
    </row>
    <row r="35" spans="2:20" s="1" customFormat="1" x14ac:dyDescent="0.25">
      <c r="B35" s="18"/>
      <c r="C35" s="36"/>
      <c r="D35" s="36"/>
      <c r="E35" s="36"/>
      <c r="F35" s="26"/>
      <c r="G35" s="26"/>
      <c r="H35" s="26"/>
      <c r="I35" s="26"/>
      <c r="J35" s="20"/>
    </row>
    <row r="36" spans="2:20" s="1" customFormat="1" x14ac:dyDescent="0.25">
      <c r="B36" s="18"/>
      <c r="C36" s="36"/>
      <c r="D36" s="36"/>
      <c r="E36" s="36"/>
      <c r="F36" s="26"/>
      <c r="G36" s="26"/>
      <c r="H36" s="26"/>
      <c r="I36" s="26"/>
      <c r="J36" s="20"/>
    </row>
    <row r="37" spans="2:20" s="1" customFormat="1" x14ac:dyDescent="0.25">
      <c r="B37" s="18"/>
      <c r="C37" s="36"/>
      <c r="D37" s="36"/>
      <c r="E37" s="36"/>
      <c r="F37" s="26"/>
      <c r="G37" s="26"/>
      <c r="H37" s="26"/>
      <c r="I37" s="26"/>
      <c r="J37" s="20"/>
    </row>
    <row r="38" spans="2:20" s="1" customFormat="1" x14ac:dyDescent="0.25">
      <c r="B38" s="18"/>
      <c r="C38" s="36"/>
      <c r="D38" s="36"/>
      <c r="E38" s="36"/>
      <c r="F38" s="26"/>
      <c r="G38" s="26"/>
      <c r="H38" s="26"/>
      <c r="I38" s="26"/>
      <c r="J38" s="20"/>
    </row>
    <row r="39" spans="2:20" s="1" customFormat="1" x14ac:dyDescent="0.25">
      <c r="B39" s="30"/>
      <c r="C39" s="39"/>
      <c r="D39" s="39"/>
      <c r="E39" s="31"/>
      <c r="F39" s="31"/>
      <c r="G39" s="31"/>
      <c r="H39" s="31"/>
      <c r="I39" s="31"/>
      <c r="J39" s="32"/>
    </row>
    <row r="41" spans="2:20" x14ac:dyDescent="0.25">
      <c r="B41" s="15"/>
      <c r="C41" s="16"/>
      <c r="D41" s="16"/>
      <c r="E41" s="16"/>
      <c r="F41" s="16"/>
      <c r="G41" s="16"/>
      <c r="H41" s="16"/>
      <c r="I41" s="16"/>
      <c r="J41" s="17"/>
      <c r="S41" s="1"/>
      <c r="T41" s="1"/>
    </row>
    <row r="42" spans="2:20" x14ac:dyDescent="0.25">
      <c r="B42" s="18"/>
      <c r="C42" s="19"/>
      <c r="D42" s="19"/>
      <c r="E42" s="19"/>
      <c r="F42" s="19"/>
      <c r="G42" s="19"/>
      <c r="H42" s="19"/>
      <c r="I42" s="19"/>
      <c r="J42" s="20"/>
      <c r="S42" s="1"/>
      <c r="T42" s="1"/>
    </row>
    <row r="43" spans="2:20" x14ac:dyDescent="0.25">
      <c r="B43" s="18"/>
      <c r="C43" s="19"/>
      <c r="D43" s="19"/>
      <c r="E43" s="19"/>
      <c r="F43" s="19"/>
      <c r="G43" s="19"/>
      <c r="H43" s="19"/>
      <c r="I43" s="19"/>
      <c r="J43" s="20"/>
      <c r="S43" s="1"/>
      <c r="T43" s="1"/>
    </row>
    <row r="44" spans="2:20" x14ac:dyDescent="0.25">
      <c r="B44" s="18"/>
      <c r="C44" s="19"/>
      <c r="D44" s="19"/>
      <c r="E44" s="19"/>
      <c r="F44" s="19"/>
      <c r="G44" s="19"/>
      <c r="H44" s="19"/>
      <c r="I44" s="19"/>
      <c r="J44" s="20"/>
      <c r="S44" s="1"/>
      <c r="T44" s="1"/>
    </row>
    <row r="45" spans="2:20" x14ac:dyDescent="0.25">
      <c r="B45" s="18"/>
      <c r="C45" s="40" t="s">
        <v>200</v>
      </c>
      <c r="D45" s="19"/>
      <c r="E45" s="19"/>
      <c r="F45" s="41"/>
      <c r="G45" s="19"/>
      <c r="H45" s="19"/>
      <c r="I45" s="19"/>
      <c r="J45" s="20"/>
      <c r="S45" s="1"/>
      <c r="T45" s="1"/>
    </row>
    <row r="46" spans="2:20" x14ac:dyDescent="0.25">
      <c r="B46" s="18"/>
      <c r="C46" s="19"/>
      <c r="D46" s="19"/>
      <c r="E46" s="19"/>
      <c r="F46" s="36"/>
      <c r="G46" s="19"/>
      <c r="H46" s="19"/>
      <c r="I46" s="19"/>
      <c r="J46" s="20"/>
      <c r="S46" s="1"/>
      <c r="T46" s="1"/>
    </row>
    <row r="47" spans="2:20" x14ac:dyDescent="0.25">
      <c r="B47" s="18"/>
      <c r="C47" s="19" t="s">
        <v>201</v>
      </c>
      <c r="D47" s="19"/>
      <c r="E47" s="19"/>
      <c r="F47" s="34"/>
      <c r="G47" s="19" t="s">
        <v>202</v>
      </c>
      <c r="H47" s="34"/>
      <c r="I47" s="34"/>
      <c r="J47" s="20"/>
      <c r="S47" s="1"/>
      <c r="T47" s="1"/>
    </row>
    <row r="48" spans="2:20" x14ac:dyDescent="0.25">
      <c r="B48" s="18"/>
      <c r="C48" s="19" t="s">
        <v>203</v>
      </c>
      <c r="D48" s="19"/>
      <c r="E48" s="19"/>
      <c r="F48" s="34"/>
      <c r="G48" s="19" t="s">
        <v>204</v>
      </c>
      <c r="H48" s="34"/>
      <c r="I48" s="34"/>
      <c r="J48" s="20"/>
      <c r="S48" s="1"/>
      <c r="T48" s="1"/>
    </row>
    <row r="49" spans="2:20" x14ac:dyDescent="0.25">
      <c r="B49" s="18"/>
      <c r="C49" s="19">
        <v>3</v>
      </c>
      <c r="D49" s="19"/>
      <c r="E49" s="19"/>
      <c r="F49" s="34"/>
      <c r="G49" s="19" t="s">
        <v>205</v>
      </c>
      <c r="H49" s="34"/>
      <c r="I49" s="34"/>
      <c r="J49" s="20"/>
      <c r="S49" s="1"/>
      <c r="T49" s="1"/>
    </row>
    <row r="50" spans="2:20" ht="26.25" x14ac:dyDescent="0.25">
      <c r="B50" s="18"/>
      <c r="C50" s="19"/>
      <c r="D50" s="19"/>
      <c r="E50" s="19"/>
      <c r="F50" s="35"/>
      <c r="G50" s="35"/>
      <c r="H50" s="35"/>
      <c r="I50" s="35"/>
      <c r="J50" s="20"/>
      <c r="S50" s="1"/>
      <c r="T50" s="1"/>
    </row>
    <row r="51" spans="2:20" x14ac:dyDescent="0.25">
      <c r="B51" s="18"/>
      <c r="C51" s="36"/>
      <c r="D51" s="19"/>
      <c r="E51" s="19"/>
      <c r="F51" s="19"/>
      <c r="G51" s="19"/>
      <c r="H51" s="19"/>
      <c r="I51" s="19"/>
      <c r="J51" s="20"/>
      <c r="S51" s="1"/>
      <c r="T51" s="1"/>
    </row>
    <row r="52" spans="2:20" x14ac:dyDescent="0.25">
      <c r="B52" s="18"/>
      <c r="C52" s="36"/>
      <c r="D52" s="19"/>
      <c r="E52" s="19"/>
      <c r="F52" s="19"/>
      <c r="G52" s="19"/>
      <c r="H52" s="19"/>
      <c r="I52" s="19"/>
      <c r="J52" s="20"/>
      <c r="S52" s="1"/>
      <c r="T52" s="1"/>
    </row>
    <row r="53" spans="2:20" x14ac:dyDescent="0.25">
      <c r="B53" s="18"/>
      <c r="C53" s="36"/>
      <c r="D53" s="36"/>
      <c r="E53" s="19"/>
      <c r="F53" s="41"/>
      <c r="G53" s="19"/>
      <c r="H53" s="19"/>
      <c r="I53" s="19"/>
      <c r="J53" s="20"/>
      <c r="S53" s="1"/>
      <c r="T53" s="1"/>
    </row>
    <row r="54" spans="2:20" x14ac:dyDescent="0.25">
      <c r="B54" s="18"/>
      <c r="C54" s="36"/>
      <c r="D54" s="36"/>
      <c r="E54" s="19"/>
      <c r="F54" s="19"/>
      <c r="G54" s="19"/>
      <c r="H54" s="19"/>
      <c r="I54" s="19"/>
      <c r="J54" s="20"/>
      <c r="S54" s="1"/>
      <c r="T54" s="1"/>
    </row>
    <row r="55" spans="2:20" x14ac:dyDescent="0.25">
      <c r="B55" s="18"/>
      <c r="C55" s="36"/>
      <c r="D55" s="36"/>
      <c r="E55" s="19"/>
      <c r="F55" s="19"/>
      <c r="G55" s="19"/>
      <c r="H55" s="19"/>
      <c r="I55" s="19"/>
      <c r="J55" s="20"/>
      <c r="S55" s="1"/>
      <c r="T55" s="1"/>
    </row>
    <row r="56" spans="2:20" x14ac:dyDescent="0.25">
      <c r="B56" s="18"/>
      <c r="C56" s="36"/>
      <c r="D56" s="36"/>
      <c r="E56" s="19"/>
      <c r="F56" s="19"/>
      <c r="G56" s="19"/>
      <c r="H56" s="19"/>
      <c r="I56" s="19"/>
      <c r="J56" s="20"/>
      <c r="S56" s="1"/>
      <c r="T56" s="1"/>
    </row>
    <row r="57" spans="2:20" x14ac:dyDescent="0.25">
      <c r="B57" s="18"/>
      <c r="C57" s="36"/>
      <c r="D57" s="36"/>
      <c r="E57" s="19"/>
      <c r="F57" s="19"/>
      <c r="G57" s="19"/>
      <c r="H57" s="19"/>
      <c r="I57" s="19"/>
      <c r="J57" s="20"/>
      <c r="S57" s="1"/>
      <c r="T57" s="1"/>
    </row>
    <row r="58" spans="2:20" x14ac:dyDescent="0.25">
      <c r="B58" s="37"/>
      <c r="C58" s="36"/>
      <c r="D58" s="36"/>
      <c r="E58" s="36"/>
      <c r="F58" s="36"/>
      <c r="G58" s="36"/>
      <c r="H58" s="36"/>
      <c r="I58" s="36"/>
      <c r="J58" s="38"/>
      <c r="S58" s="1"/>
      <c r="T58" s="1"/>
    </row>
    <row r="59" spans="2:20" x14ac:dyDescent="0.25">
      <c r="B59" s="18"/>
      <c r="C59" s="36"/>
      <c r="D59" s="19"/>
      <c r="E59" s="19"/>
      <c r="F59" s="19"/>
      <c r="G59" s="19"/>
      <c r="H59" s="19"/>
      <c r="I59" s="19"/>
      <c r="J59" s="20"/>
      <c r="S59" s="1"/>
      <c r="T59" s="1"/>
    </row>
    <row r="60" spans="2:20" x14ac:dyDescent="0.25">
      <c r="B60" s="18"/>
      <c r="C60" s="36"/>
      <c r="D60" s="36"/>
      <c r="E60" s="19"/>
      <c r="F60" s="27"/>
      <c r="G60" s="27"/>
      <c r="H60" s="27"/>
      <c r="I60" s="27"/>
      <c r="J60" s="20"/>
      <c r="S60" s="1"/>
      <c r="T60" s="1"/>
    </row>
    <row r="61" spans="2:20" x14ac:dyDescent="0.25">
      <c r="B61" s="18"/>
      <c r="C61" s="36"/>
      <c r="D61" s="36"/>
      <c r="E61" s="19"/>
      <c r="F61" s="27"/>
      <c r="G61" s="27"/>
      <c r="H61" s="27"/>
      <c r="I61" s="27"/>
      <c r="J61" s="20"/>
      <c r="S61" s="1"/>
      <c r="T61" s="1"/>
    </row>
    <row r="62" spans="2:20" x14ac:dyDescent="0.25">
      <c r="B62" s="18"/>
      <c r="C62" s="36"/>
      <c r="D62" s="19"/>
      <c r="E62" s="19"/>
      <c r="F62" s="26"/>
      <c r="G62" s="26"/>
      <c r="H62" s="26"/>
      <c r="I62" s="26"/>
      <c r="J62" s="20"/>
      <c r="S62" s="1"/>
      <c r="T62" s="1"/>
    </row>
    <row r="63" spans="2:20" x14ac:dyDescent="0.25">
      <c r="B63" s="18"/>
      <c r="C63" s="36"/>
      <c r="D63" s="19"/>
      <c r="E63" s="19"/>
      <c r="F63" s="26"/>
      <c r="G63" s="26"/>
      <c r="H63" s="26"/>
      <c r="I63" s="26"/>
      <c r="J63" s="20"/>
      <c r="S63" s="1"/>
      <c r="T63" s="1"/>
    </row>
    <row r="64" spans="2:20" x14ac:dyDescent="0.25">
      <c r="B64" s="18"/>
      <c r="C64" s="36"/>
      <c r="D64" s="19"/>
      <c r="E64" s="19"/>
      <c r="F64" s="26"/>
      <c r="G64" s="26"/>
      <c r="H64" s="26"/>
      <c r="I64" s="26"/>
      <c r="J64" s="20"/>
      <c r="S64" s="1"/>
      <c r="T64" s="1"/>
    </row>
    <row r="65" spans="2:20" x14ac:dyDescent="0.25">
      <c r="B65" s="18"/>
      <c r="C65" s="36"/>
      <c r="D65" s="19"/>
      <c r="E65" s="19"/>
      <c r="F65" s="26"/>
      <c r="G65" s="26"/>
      <c r="H65" s="26"/>
      <c r="I65" s="26"/>
      <c r="J65" s="20"/>
      <c r="S65" s="1"/>
      <c r="T65" s="1"/>
    </row>
    <row r="66" spans="2:20" x14ac:dyDescent="0.25">
      <c r="B66" s="18"/>
      <c r="C66" s="36"/>
      <c r="D66" s="19"/>
      <c r="E66" s="19"/>
      <c r="F66" s="26"/>
      <c r="G66" s="26"/>
      <c r="H66" s="26"/>
      <c r="I66" s="26"/>
      <c r="J66" s="20"/>
      <c r="S66" s="1"/>
      <c r="T66" s="1"/>
    </row>
    <row r="67" spans="2:20" x14ac:dyDescent="0.25">
      <c r="B67" s="18"/>
      <c r="C67" s="36"/>
      <c r="D67" s="19"/>
      <c r="E67" s="19"/>
      <c r="F67" s="26"/>
      <c r="G67" s="26"/>
      <c r="H67" s="26"/>
      <c r="I67" s="26"/>
      <c r="J67" s="20"/>
      <c r="S67" s="1"/>
      <c r="T67" s="1"/>
    </row>
    <row r="68" spans="2:20" x14ac:dyDescent="0.25">
      <c r="B68" s="18"/>
      <c r="C68" s="36"/>
      <c r="D68" s="19"/>
      <c r="E68" s="19"/>
      <c r="F68" s="26"/>
      <c r="G68" s="26"/>
      <c r="H68" s="26"/>
      <c r="I68" s="26"/>
      <c r="J68" s="20"/>
      <c r="S68" s="1"/>
      <c r="T68" s="1"/>
    </row>
    <row r="69" spans="2:20" x14ac:dyDescent="0.25">
      <c r="B69" s="18"/>
      <c r="C69" s="36"/>
      <c r="D69" s="36"/>
      <c r="E69" s="19"/>
      <c r="F69" s="26"/>
      <c r="G69" s="26"/>
      <c r="H69" s="26"/>
      <c r="I69" s="26"/>
      <c r="J69" s="20"/>
      <c r="S69" s="1"/>
      <c r="T69" s="1"/>
    </row>
    <row r="70" spans="2:20" x14ac:dyDescent="0.25">
      <c r="B70" s="30"/>
      <c r="C70" s="39"/>
      <c r="D70" s="39"/>
      <c r="E70" s="39"/>
      <c r="F70" s="42"/>
      <c r="G70" s="42"/>
      <c r="H70" s="42"/>
      <c r="I70" s="42"/>
      <c r="J70" s="32"/>
      <c r="S70" s="1"/>
      <c r="T70" s="1"/>
    </row>
  </sheetData>
  <mergeCells count="3">
    <mergeCell ref="C25:H26"/>
    <mergeCell ref="C27:H28"/>
    <mergeCell ref="C29:H30"/>
  </mergeCells>
  <printOptions horizontalCentered="1" verticalCentered="1"/>
  <pageMargins left="0.70833333333333304" right="0.70833333333333304" top="0.59583333333333299" bottom="0.74791666666666701" header="0.51180555555555496" footer="0.51180555555555496"/>
  <pageSetup paperSize="9" firstPageNumber="0" orientation="landscape"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E298"/>
  <sheetViews>
    <sheetView zoomScaleNormal="100" workbookViewId="0"/>
  </sheetViews>
  <sheetFormatPr defaultColWidth="8.7109375" defaultRowHeight="15" x14ac:dyDescent="0.25"/>
  <cols>
    <col min="1" max="5" width="10.7109375" customWidth="1"/>
  </cols>
  <sheetData>
    <row r="1" spans="1:5" x14ac:dyDescent="0.25">
      <c r="A1" t="s">
        <v>206</v>
      </c>
      <c r="B1" t="s">
        <v>207</v>
      </c>
      <c r="C1" t="s">
        <v>208</v>
      </c>
      <c r="D1" t="s">
        <v>209</v>
      </c>
      <c r="E1" t="s">
        <v>210</v>
      </c>
    </row>
    <row r="2" spans="1:5" x14ac:dyDescent="0.25">
      <c r="A2" t="s">
        <v>211</v>
      </c>
      <c r="B2" t="s">
        <v>212</v>
      </c>
      <c r="D2" t="s">
        <v>213</v>
      </c>
      <c r="E2" t="str">
        <f t="shared" ref="E2:E65" si="0">IF(ISBLANK(C2), D2, C2)</f>
        <v>Czech Republic</v>
      </c>
    </row>
    <row r="3" spans="1:5" x14ac:dyDescent="0.25">
      <c r="A3" t="s">
        <v>214</v>
      </c>
      <c r="B3" t="s">
        <v>215</v>
      </c>
      <c r="D3" t="s">
        <v>216</v>
      </c>
      <c r="E3" t="str">
        <f t="shared" si="0"/>
        <v>Komerční banka a.s.</v>
      </c>
    </row>
    <row r="4" spans="1:5" x14ac:dyDescent="0.25">
      <c r="A4" t="s">
        <v>217</v>
      </c>
      <c r="B4" t="s">
        <v>218</v>
      </c>
      <c r="D4" t="s">
        <v>219</v>
      </c>
      <c r="E4" t="str">
        <f t="shared" si="0"/>
        <v>31/03/2021</v>
      </c>
    </row>
    <row r="5" spans="1:5" x14ac:dyDescent="0.25">
      <c r="A5" t="s">
        <v>220</v>
      </c>
      <c r="B5" t="s">
        <v>221</v>
      </c>
      <c r="C5">
        <v>16341.1</v>
      </c>
      <c r="E5">
        <f t="shared" si="0"/>
        <v>16341.1</v>
      </c>
    </row>
    <row r="6" spans="1:5" x14ac:dyDescent="0.25">
      <c r="A6" t="s">
        <v>222</v>
      </c>
      <c r="B6" t="s">
        <v>223</v>
      </c>
      <c r="C6">
        <v>13072.5</v>
      </c>
      <c r="E6">
        <f t="shared" si="0"/>
        <v>13072.5</v>
      </c>
    </row>
    <row r="7" spans="1:5" x14ac:dyDescent="0.25">
      <c r="A7" t="s">
        <v>224</v>
      </c>
      <c r="B7" t="s">
        <v>225</v>
      </c>
      <c r="C7">
        <v>16141.1</v>
      </c>
      <c r="E7">
        <f t="shared" si="0"/>
        <v>16141.1</v>
      </c>
    </row>
    <row r="8" spans="1:5" x14ac:dyDescent="0.25">
      <c r="A8" t="s">
        <v>226</v>
      </c>
      <c r="B8" t="s">
        <v>227</v>
      </c>
      <c r="C8">
        <v>0</v>
      </c>
      <c r="E8">
        <f t="shared" si="0"/>
        <v>0</v>
      </c>
    </row>
    <row r="9" spans="1:5" x14ac:dyDescent="0.25">
      <c r="A9" t="s">
        <v>228</v>
      </c>
      <c r="B9" t="s">
        <v>229</v>
      </c>
      <c r="C9">
        <v>0</v>
      </c>
      <c r="E9">
        <f t="shared" si="0"/>
        <v>0</v>
      </c>
    </row>
    <row r="10" spans="1:5" x14ac:dyDescent="0.25">
      <c r="A10" t="s">
        <v>230</v>
      </c>
      <c r="B10" t="s">
        <v>231</v>
      </c>
      <c r="C10">
        <v>0</v>
      </c>
      <c r="E10">
        <f t="shared" si="0"/>
        <v>0</v>
      </c>
    </row>
    <row r="11" spans="1:5" x14ac:dyDescent="0.25">
      <c r="A11" t="s">
        <v>232</v>
      </c>
      <c r="B11" t="s">
        <v>233</v>
      </c>
      <c r="C11">
        <v>200</v>
      </c>
      <c r="E11">
        <f t="shared" si="0"/>
        <v>200</v>
      </c>
    </row>
    <row r="12" spans="1:5" x14ac:dyDescent="0.25">
      <c r="A12" t="s">
        <v>234</v>
      </c>
      <c r="B12" t="s">
        <v>235</v>
      </c>
      <c r="D12" t="s">
        <v>236</v>
      </c>
      <c r="E12" t="str">
        <f t="shared" si="0"/>
        <v>liquidity buffer</v>
      </c>
    </row>
    <row r="13" spans="1:5" x14ac:dyDescent="0.25">
      <c r="A13" t="s">
        <v>237</v>
      </c>
      <c r="B13" t="s">
        <v>238</v>
      </c>
      <c r="C13">
        <v>200</v>
      </c>
      <c r="E13">
        <f t="shared" si="0"/>
        <v>200</v>
      </c>
    </row>
    <row r="14" spans="1:5" x14ac:dyDescent="0.25">
      <c r="A14" t="s">
        <v>239</v>
      </c>
      <c r="B14" t="s">
        <v>240</v>
      </c>
      <c r="C14">
        <v>11.4</v>
      </c>
      <c r="E14">
        <f t="shared" si="0"/>
        <v>11.4</v>
      </c>
    </row>
    <row r="15" spans="1:5" x14ac:dyDescent="0.25">
      <c r="A15" t="s">
        <v>241</v>
      </c>
      <c r="B15" t="s">
        <v>242</v>
      </c>
      <c r="C15">
        <v>200</v>
      </c>
      <c r="E15">
        <f t="shared" si="0"/>
        <v>200</v>
      </c>
    </row>
    <row r="16" spans="1:5" x14ac:dyDescent="0.25">
      <c r="A16" t="s">
        <v>243</v>
      </c>
      <c r="B16" t="s">
        <v>244</v>
      </c>
      <c r="C16">
        <v>0</v>
      </c>
      <c r="E16">
        <f t="shared" si="0"/>
        <v>0</v>
      </c>
    </row>
    <row r="17" spans="1:5" x14ac:dyDescent="0.25">
      <c r="A17" t="s">
        <v>245</v>
      </c>
      <c r="B17" t="s">
        <v>246</v>
      </c>
      <c r="C17">
        <v>0</v>
      </c>
      <c r="E17">
        <f t="shared" si="0"/>
        <v>0</v>
      </c>
    </row>
    <row r="18" spans="1:5" x14ac:dyDescent="0.25">
      <c r="A18" t="s">
        <v>247</v>
      </c>
      <c r="B18" t="s">
        <v>248</v>
      </c>
      <c r="C18">
        <v>0</v>
      </c>
      <c r="E18">
        <f t="shared" si="0"/>
        <v>0</v>
      </c>
    </row>
    <row r="19" spans="1:5" x14ac:dyDescent="0.25">
      <c r="A19" t="s">
        <v>249</v>
      </c>
      <c r="B19" t="s">
        <v>250</v>
      </c>
      <c r="C19">
        <v>195.8</v>
      </c>
      <c r="E19">
        <f t="shared" si="0"/>
        <v>195.8</v>
      </c>
    </row>
    <row r="20" spans="1:5" x14ac:dyDescent="0.25">
      <c r="A20" t="s">
        <v>251</v>
      </c>
      <c r="B20" t="s">
        <v>252</v>
      </c>
      <c r="C20">
        <v>1074.8</v>
      </c>
      <c r="E20">
        <f t="shared" si="0"/>
        <v>1074.8</v>
      </c>
    </row>
    <row r="21" spans="1:5" x14ac:dyDescent="0.25">
      <c r="A21" t="s">
        <v>253</v>
      </c>
      <c r="B21" t="s">
        <v>254</v>
      </c>
      <c r="C21">
        <v>14870.5</v>
      </c>
      <c r="E21">
        <f t="shared" si="0"/>
        <v>14870.5</v>
      </c>
    </row>
    <row r="22" spans="1:5" x14ac:dyDescent="0.25">
      <c r="A22" t="s">
        <v>255</v>
      </c>
      <c r="B22" t="s">
        <v>256</v>
      </c>
      <c r="C22">
        <v>4.8</v>
      </c>
      <c r="E22">
        <f t="shared" si="0"/>
        <v>4.8</v>
      </c>
    </row>
    <row r="23" spans="1:5" x14ac:dyDescent="0.25">
      <c r="A23" t="s">
        <v>257</v>
      </c>
      <c r="B23" t="s">
        <v>258</v>
      </c>
      <c r="C23">
        <v>5.8</v>
      </c>
      <c r="E23">
        <f t="shared" si="0"/>
        <v>5.8</v>
      </c>
    </row>
    <row r="24" spans="1:5" x14ac:dyDescent="0.25">
      <c r="A24" t="s">
        <v>259</v>
      </c>
      <c r="B24" t="s">
        <v>260</v>
      </c>
      <c r="C24">
        <v>0</v>
      </c>
      <c r="E24">
        <f t="shared" si="0"/>
        <v>0</v>
      </c>
    </row>
    <row r="25" spans="1:5" x14ac:dyDescent="0.25">
      <c r="A25" t="s">
        <v>261</v>
      </c>
      <c r="B25" t="s">
        <v>262</v>
      </c>
      <c r="C25">
        <v>0</v>
      </c>
      <c r="E25">
        <f t="shared" si="0"/>
        <v>0</v>
      </c>
    </row>
    <row r="26" spans="1:5" x14ac:dyDescent="0.25">
      <c r="A26" t="s">
        <v>263</v>
      </c>
      <c r="B26" t="s">
        <v>264</v>
      </c>
      <c r="C26">
        <v>0</v>
      </c>
      <c r="E26">
        <f t="shared" si="0"/>
        <v>0</v>
      </c>
    </row>
    <row r="27" spans="1:5" x14ac:dyDescent="0.25">
      <c r="A27" t="s">
        <v>265</v>
      </c>
      <c r="B27" t="s">
        <v>266</v>
      </c>
      <c r="C27">
        <v>0</v>
      </c>
      <c r="E27">
        <f t="shared" si="0"/>
        <v>0</v>
      </c>
    </row>
    <row r="28" spans="1:5" x14ac:dyDescent="0.25">
      <c r="A28" t="s">
        <v>267</v>
      </c>
      <c r="B28" t="s">
        <v>268</v>
      </c>
      <c r="C28">
        <v>13072.5</v>
      </c>
      <c r="E28">
        <f t="shared" si="0"/>
        <v>13072.5</v>
      </c>
    </row>
    <row r="29" spans="1:5" x14ac:dyDescent="0.25">
      <c r="A29" t="s">
        <v>269</v>
      </c>
      <c r="B29" t="s">
        <v>270</v>
      </c>
      <c r="C29">
        <v>0</v>
      </c>
      <c r="E29">
        <f t="shared" si="0"/>
        <v>0</v>
      </c>
    </row>
    <row r="30" spans="1:5" x14ac:dyDescent="0.25">
      <c r="A30" t="s">
        <v>271</v>
      </c>
      <c r="B30" t="s">
        <v>272</v>
      </c>
      <c r="C30">
        <v>0</v>
      </c>
      <c r="E30">
        <f t="shared" si="0"/>
        <v>0</v>
      </c>
    </row>
    <row r="31" spans="1:5" x14ac:dyDescent="0.25">
      <c r="A31" t="s">
        <v>273</v>
      </c>
      <c r="B31" t="s">
        <v>274</v>
      </c>
      <c r="C31">
        <v>0</v>
      </c>
      <c r="E31">
        <f t="shared" si="0"/>
        <v>0</v>
      </c>
    </row>
    <row r="32" spans="1:5" x14ac:dyDescent="0.25">
      <c r="A32" t="s">
        <v>275</v>
      </c>
      <c r="B32" t="s">
        <v>276</v>
      </c>
      <c r="C32">
        <v>0</v>
      </c>
      <c r="E32">
        <f t="shared" si="0"/>
        <v>0</v>
      </c>
    </row>
    <row r="33" spans="1:5" x14ac:dyDescent="0.25">
      <c r="A33" t="s">
        <v>277</v>
      </c>
      <c r="B33" t="s">
        <v>278</v>
      </c>
      <c r="C33">
        <v>0</v>
      </c>
      <c r="E33">
        <f t="shared" si="0"/>
        <v>0</v>
      </c>
    </row>
    <row r="34" spans="1:5" x14ac:dyDescent="0.25">
      <c r="A34" t="s">
        <v>279</v>
      </c>
      <c r="B34" t="s">
        <v>280</v>
      </c>
      <c r="C34">
        <v>0</v>
      </c>
      <c r="E34">
        <f t="shared" si="0"/>
        <v>0</v>
      </c>
    </row>
    <row r="35" spans="1:5" x14ac:dyDescent="0.25">
      <c r="A35" t="s">
        <v>281</v>
      </c>
      <c r="B35" t="s">
        <v>282</v>
      </c>
      <c r="C35">
        <v>0</v>
      </c>
      <c r="E35">
        <f t="shared" si="0"/>
        <v>0</v>
      </c>
    </row>
    <row r="36" spans="1:5" x14ac:dyDescent="0.25">
      <c r="A36" t="s">
        <v>283</v>
      </c>
      <c r="B36" t="s">
        <v>284</v>
      </c>
      <c r="C36">
        <v>13072.5</v>
      </c>
      <c r="E36">
        <f t="shared" si="0"/>
        <v>13072.5</v>
      </c>
    </row>
    <row r="37" spans="1:5" x14ac:dyDescent="0.25">
      <c r="A37" t="s">
        <v>285</v>
      </c>
      <c r="B37" t="s">
        <v>286</v>
      </c>
      <c r="C37">
        <v>0</v>
      </c>
      <c r="E37">
        <f t="shared" si="0"/>
        <v>0</v>
      </c>
    </row>
    <row r="38" spans="1:5" x14ac:dyDescent="0.25">
      <c r="A38" t="s">
        <v>287</v>
      </c>
      <c r="B38" t="s">
        <v>288</v>
      </c>
      <c r="C38">
        <v>0</v>
      </c>
      <c r="E38">
        <f t="shared" si="0"/>
        <v>0</v>
      </c>
    </row>
    <row r="39" spans="1:5" x14ac:dyDescent="0.25">
      <c r="A39" t="s">
        <v>289</v>
      </c>
      <c r="B39" t="s">
        <v>290</v>
      </c>
      <c r="C39">
        <v>0</v>
      </c>
      <c r="E39">
        <f t="shared" si="0"/>
        <v>0</v>
      </c>
    </row>
    <row r="40" spans="1:5" x14ac:dyDescent="0.25">
      <c r="A40" t="s">
        <v>291</v>
      </c>
      <c r="B40" t="s">
        <v>292</v>
      </c>
      <c r="C40">
        <v>0</v>
      </c>
      <c r="E40">
        <f t="shared" si="0"/>
        <v>0</v>
      </c>
    </row>
    <row r="41" spans="1:5" x14ac:dyDescent="0.25">
      <c r="A41" t="s">
        <v>293</v>
      </c>
      <c r="B41" t="s">
        <v>294</v>
      </c>
      <c r="C41">
        <v>0</v>
      </c>
      <c r="E41">
        <f t="shared" si="0"/>
        <v>0</v>
      </c>
    </row>
    <row r="42" spans="1:5" x14ac:dyDescent="0.25">
      <c r="A42" t="s">
        <v>295</v>
      </c>
      <c r="B42" t="s">
        <v>296</v>
      </c>
      <c r="C42">
        <v>0</v>
      </c>
      <c r="E42">
        <f t="shared" si="0"/>
        <v>0</v>
      </c>
    </row>
    <row r="43" spans="1:5" x14ac:dyDescent="0.25">
      <c r="A43" t="s">
        <v>297</v>
      </c>
      <c r="B43" t="s">
        <v>298</v>
      </c>
      <c r="C43">
        <v>16341.1</v>
      </c>
      <c r="E43">
        <f t="shared" si="0"/>
        <v>16341.1</v>
      </c>
    </row>
    <row r="44" spans="1:5" x14ac:dyDescent="0.25">
      <c r="A44" t="s">
        <v>299</v>
      </c>
      <c r="B44" t="s">
        <v>300</v>
      </c>
      <c r="C44">
        <v>0</v>
      </c>
      <c r="E44">
        <f t="shared" si="0"/>
        <v>0</v>
      </c>
    </row>
    <row r="45" spans="1:5" x14ac:dyDescent="0.25">
      <c r="A45" t="s">
        <v>301</v>
      </c>
      <c r="B45" t="s">
        <v>302</v>
      </c>
      <c r="C45">
        <v>0</v>
      </c>
      <c r="E45">
        <f t="shared" si="0"/>
        <v>0</v>
      </c>
    </row>
    <row r="46" spans="1:5" x14ac:dyDescent="0.25">
      <c r="A46" t="s">
        <v>303</v>
      </c>
      <c r="B46" t="s">
        <v>304</v>
      </c>
      <c r="C46">
        <v>0</v>
      </c>
      <c r="E46">
        <f t="shared" si="0"/>
        <v>0</v>
      </c>
    </row>
    <row r="47" spans="1:5" x14ac:dyDescent="0.25">
      <c r="A47" t="s">
        <v>305</v>
      </c>
      <c r="B47" t="s">
        <v>306</v>
      </c>
      <c r="C47">
        <v>0</v>
      </c>
      <c r="E47">
        <f t="shared" si="0"/>
        <v>0</v>
      </c>
    </row>
    <row r="48" spans="1:5" x14ac:dyDescent="0.25">
      <c r="A48" t="s">
        <v>307</v>
      </c>
      <c r="B48" t="s">
        <v>308</v>
      </c>
      <c r="C48">
        <v>0</v>
      </c>
      <c r="E48">
        <f t="shared" si="0"/>
        <v>0</v>
      </c>
    </row>
    <row r="49" spans="1:5" x14ac:dyDescent="0.25">
      <c r="A49" t="s">
        <v>309</v>
      </c>
      <c r="B49" t="s">
        <v>310</v>
      </c>
      <c r="C49">
        <v>0</v>
      </c>
      <c r="E49">
        <f t="shared" si="0"/>
        <v>0</v>
      </c>
    </row>
    <row r="50" spans="1:5" x14ac:dyDescent="0.25">
      <c r="A50" t="s">
        <v>311</v>
      </c>
      <c r="B50" t="s">
        <v>312</v>
      </c>
      <c r="C50">
        <v>0</v>
      </c>
      <c r="E50">
        <f t="shared" si="0"/>
        <v>0</v>
      </c>
    </row>
    <row r="51" spans="1:5" x14ac:dyDescent="0.25">
      <c r="A51" t="s">
        <v>313</v>
      </c>
      <c r="B51" t="s">
        <v>314</v>
      </c>
      <c r="C51">
        <v>0</v>
      </c>
      <c r="E51">
        <f t="shared" si="0"/>
        <v>0</v>
      </c>
    </row>
    <row r="52" spans="1:5" x14ac:dyDescent="0.25">
      <c r="A52" t="s">
        <v>315</v>
      </c>
      <c r="B52" t="s">
        <v>316</v>
      </c>
      <c r="C52">
        <v>0</v>
      </c>
      <c r="E52">
        <f t="shared" si="0"/>
        <v>0</v>
      </c>
    </row>
    <row r="53" spans="1:5" x14ac:dyDescent="0.25">
      <c r="A53" t="s">
        <v>317</v>
      </c>
      <c r="B53" t="s">
        <v>318</v>
      </c>
      <c r="C53">
        <v>0</v>
      </c>
      <c r="E53">
        <f t="shared" si="0"/>
        <v>0</v>
      </c>
    </row>
    <row r="54" spans="1:5" x14ac:dyDescent="0.25">
      <c r="A54" t="s">
        <v>319</v>
      </c>
      <c r="B54" t="s">
        <v>320</v>
      </c>
      <c r="C54">
        <v>0</v>
      </c>
      <c r="E54">
        <f t="shared" si="0"/>
        <v>0</v>
      </c>
    </row>
    <row r="55" spans="1:5" x14ac:dyDescent="0.25">
      <c r="A55" t="s">
        <v>321</v>
      </c>
      <c r="B55" t="s">
        <v>322</v>
      </c>
      <c r="C55">
        <v>0</v>
      </c>
      <c r="E55">
        <f t="shared" si="0"/>
        <v>0</v>
      </c>
    </row>
    <row r="56" spans="1:5" x14ac:dyDescent="0.25">
      <c r="A56" t="s">
        <v>323</v>
      </c>
      <c r="B56" t="s">
        <v>324</v>
      </c>
      <c r="C56">
        <v>0</v>
      </c>
      <c r="E56">
        <f t="shared" si="0"/>
        <v>0</v>
      </c>
    </row>
    <row r="57" spans="1:5" x14ac:dyDescent="0.25">
      <c r="A57" t="s">
        <v>325</v>
      </c>
      <c r="B57" t="s">
        <v>326</v>
      </c>
      <c r="C57">
        <v>0</v>
      </c>
      <c r="E57">
        <f t="shared" si="0"/>
        <v>0</v>
      </c>
    </row>
    <row r="58" spans="1:5" x14ac:dyDescent="0.25">
      <c r="A58" t="s">
        <v>327</v>
      </c>
      <c r="B58" t="s">
        <v>328</v>
      </c>
      <c r="C58">
        <v>0</v>
      </c>
      <c r="E58">
        <f t="shared" si="0"/>
        <v>0</v>
      </c>
    </row>
    <row r="59" spans="1:5" x14ac:dyDescent="0.25">
      <c r="A59" t="s">
        <v>329</v>
      </c>
      <c r="B59" t="s">
        <v>330</v>
      </c>
      <c r="C59">
        <v>0</v>
      </c>
      <c r="E59">
        <f t="shared" si="0"/>
        <v>0</v>
      </c>
    </row>
    <row r="60" spans="1:5" x14ac:dyDescent="0.25">
      <c r="A60" t="s">
        <v>331</v>
      </c>
      <c r="B60" t="s">
        <v>332</v>
      </c>
      <c r="C60">
        <v>16341.1</v>
      </c>
      <c r="E60">
        <f t="shared" si="0"/>
        <v>16341.1</v>
      </c>
    </row>
    <row r="61" spans="1:5" x14ac:dyDescent="0.25">
      <c r="A61" t="s">
        <v>333</v>
      </c>
      <c r="B61" t="s">
        <v>334</v>
      </c>
      <c r="C61">
        <v>0</v>
      </c>
      <c r="E61">
        <f t="shared" si="0"/>
        <v>0</v>
      </c>
    </row>
    <row r="62" spans="1:5" x14ac:dyDescent="0.25">
      <c r="A62" t="s">
        <v>335</v>
      </c>
      <c r="B62" t="s">
        <v>336</v>
      </c>
      <c r="C62">
        <v>0</v>
      </c>
      <c r="E62">
        <f t="shared" si="0"/>
        <v>0</v>
      </c>
    </row>
    <row r="63" spans="1:5" x14ac:dyDescent="0.25">
      <c r="A63" t="s">
        <v>337</v>
      </c>
      <c r="B63" t="s">
        <v>338</v>
      </c>
      <c r="C63">
        <v>0</v>
      </c>
      <c r="E63">
        <f t="shared" si="0"/>
        <v>0</v>
      </c>
    </row>
    <row r="64" spans="1:5" x14ac:dyDescent="0.25">
      <c r="A64" t="s">
        <v>339</v>
      </c>
      <c r="B64" t="s">
        <v>340</v>
      </c>
      <c r="C64">
        <v>0</v>
      </c>
      <c r="E64">
        <f t="shared" si="0"/>
        <v>0</v>
      </c>
    </row>
    <row r="65" spans="1:5" x14ac:dyDescent="0.25">
      <c r="A65" t="s">
        <v>341</v>
      </c>
      <c r="B65" t="s">
        <v>342</v>
      </c>
      <c r="C65">
        <v>0</v>
      </c>
      <c r="E65">
        <f t="shared" si="0"/>
        <v>0</v>
      </c>
    </row>
    <row r="66" spans="1:5" x14ac:dyDescent="0.25">
      <c r="A66" t="s">
        <v>343</v>
      </c>
      <c r="B66" t="s">
        <v>344</v>
      </c>
      <c r="C66">
        <v>0</v>
      </c>
      <c r="E66">
        <f t="shared" ref="E66:E129" si="1">IF(ISBLANK(C66), D66, C66)</f>
        <v>0</v>
      </c>
    </row>
    <row r="67" spans="1:5" x14ac:dyDescent="0.25">
      <c r="A67" t="s">
        <v>345</v>
      </c>
      <c r="B67" t="s">
        <v>346</v>
      </c>
      <c r="C67">
        <v>0</v>
      </c>
      <c r="E67">
        <f t="shared" si="1"/>
        <v>0</v>
      </c>
    </row>
    <row r="68" spans="1:5" x14ac:dyDescent="0.25">
      <c r="A68" t="s">
        <v>347</v>
      </c>
      <c r="B68" t="s">
        <v>348</v>
      </c>
      <c r="C68">
        <v>0</v>
      </c>
      <c r="E68">
        <f t="shared" si="1"/>
        <v>0</v>
      </c>
    </row>
    <row r="69" spans="1:5" x14ac:dyDescent="0.25">
      <c r="A69" t="s">
        <v>349</v>
      </c>
      <c r="B69" t="s">
        <v>350</v>
      </c>
      <c r="C69">
        <v>0</v>
      </c>
      <c r="E69">
        <f t="shared" si="1"/>
        <v>0</v>
      </c>
    </row>
    <row r="70" spans="1:5" x14ac:dyDescent="0.25">
      <c r="A70" t="s">
        <v>351</v>
      </c>
      <c r="B70" t="s">
        <v>352</v>
      </c>
      <c r="C70">
        <v>0</v>
      </c>
      <c r="E70">
        <f t="shared" si="1"/>
        <v>0</v>
      </c>
    </row>
    <row r="71" spans="1:5" x14ac:dyDescent="0.25">
      <c r="A71" t="s">
        <v>353</v>
      </c>
      <c r="B71" t="s">
        <v>354</v>
      </c>
      <c r="C71">
        <v>0</v>
      </c>
      <c r="E71">
        <f t="shared" si="1"/>
        <v>0</v>
      </c>
    </row>
    <row r="72" spans="1:5" x14ac:dyDescent="0.25">
      <c r="A72" t="s">
        <v>355</v>
      </c>
      <c r="B72" t="s">
        <v>356</v>
      </c>
      <c r="C72">
        <v>13072.5</v>
      </c>
      <c r="E72">
        <f t="shared" si="1"/>
        <v>13072.5</v>
      </c>
    </row>
    <row r="73" spans="1:5" x14ac:dyDescent="0.25">
      <c r="A73" t="s">
        <v>357</v>
      </c>
      <c r="B73" t="s">
        <v>358</v>
      </c>
      <c r="C73">
        <v>0</v>
      </c>
      <c r="E73">
        <f t="shared" si="1"/>
        <v>0</v>
      </c>
    </row>
    <row r="74" spans="1:5" x14ac:dyDescent="0.25">
      <c r="A74" t="s">
        <v>359</v>
      </c>
      <c r="B74" t="s">
        <v>360</v>
      </c>
      <c r="C74">
        <v>0</v>
      </c>
      <c r="E74">
        <f t="shared" si="1"/>
        <v>0</v>
      </c>
    </row>
    <row r="75" spans="1:5" x14ac:dyDescent="0.25">
      <c r="A75" t="s">
        <v>361</v>
      </c>
      <c r="B75" t="s">
        <v>362</v>
      </c>
      <c r="C75">
        <v>0</v>
      </c>
      <c r="E75">
        <f t="shared" si="1"/>
        <v>0</v>
      </c>
    </row>
    <row r="76" spans="1:5" x14ac:dyDescent="0.25">
      <c r="A76" t="s">
        <v>363</v>
      </c>
      <c r="B76" t="s">
        <v>364</v>
      </c>
      <c r="C76">
        <v>0</v>
      </c>
      <c r="E76">
        <f t="shared" si="1"/>
        <v>0</v>
      </c>
    </row>
    <row r="77" spans="1:5" x14ac:dyDescent="0.25">
      <c r="A77" t="s">
        <v>365</v>
      </c>
      <c r="B77" t="s">
        <v>366</v>
      </c>
      <c r="C77">
        <v>0</v>
      </c>
      <c r="E77">
        <f t="shared" si="1"/>
        <v>0</v>
      </c>
    </row>
    <row r="78" spans="1:5" x14ac:dyDescent="0.25">
      <c r="A78" t="s">
        <v>367</v>
      </c>
      <c r="B78" t="s">
        <v>368</v>
      </c>
      <c r="C78">
        <v>0</v>
      </c>
      <c r="E78">
        <f t="shared" si="1"/>
        <v>0</v>
      </c>
    </row>
    <row r="79" spans="1:5" x14ac:dyDescent="0.25">
      <c r="A79" t="s">
        <v>369</v>
      </c>
      <c r="B79" t="s">
        <v>370</v>
      </c>
      <c r="C79">
        <v>0</v>
      </c>
      <c r="E79">
        <f t="shared" si="1"/>
        <v>0</v>
      </c>
    </row>
    <row r="80" spans="1:5" x14ac:dyDescent="0.25">
      <c r="A80" t="s">
        <v>371</v>
      </c>
      <c r="B80" t="s">
        <v>372</v>
      </c>
      <c r="C80">
        <v>0</v>
      </c>
      <c r="E80">
        <f t="shared" si="1"/>
        <v>0</v>
      </c>
    </row>
    <row r="81" spans="1:5" x14ac:dyDescent="0.25">
      <c r="A81" t="s">
        <v>373</v>
      </c>
      <c r="B81" t="s">
        <v>374</v>
      </c>
      <c r="C81">
        <v>0</v>
      </c>
      <c r="E81">
        <f t="shared" si="1"/>
        <v>0</v>
      </c>
    </row>
    <row r="82" spans="1:5" x14ac:dyDescent="0.25">
      <c r="A82" t="s">
        <v>375</v>
      </c>
      <c r="B82" t="s">
        <v>376</v>
      </c>
      <c r="C82">
        <v>0</v>
      </c>
      <c r="E82">
        <f t="shared" si="1"/>
        <v>0</v>
      </c>
    </row>
    <row r="83" spans="1:5" x14ac:dyDescent="0.25">
      <c r="A83" t="s">
        <v>377</v>
      </c>
      <c r="B83" t="s">
        <v>378</v>
      </c>
      <c r="C83">
        <v>0</v>
      </c>
      <c r="E83">
        <f t="shared" si="1"/>
        <v>0</v>
      </c>
    </row>
    <row r="84" spans="1:5" x14ac:dyDescent="0.25">
      <c r="A84" t="s">
        <v>379</v>
      </c>
      <c r="B84" t="s">
        <v>380</v>
      </c>
      <c r="C84">
        <v>0</v>
      </c>
      <c r="E84">
        <f t="shared" si="1"/>
        <v>0</v>
      </c>
    </row>
    <row r="85" spans="1:5" x14ac:dyDescent="0.25">
      <c r="A85" t="s">
        <v>381</v>
      </c>
      <c r="B85" t="s">
        <v>382</v>
      </c>
      <c r="C85">
        <v>0</v>
      </c>
      <c r="E85">
        <f t="shared" si="1"/>
        <v>0</v>
      </c>
    </row>
    <row r="86" spans="1:5" x14ac:dyDescent="0.25">
      <c r="A86" t="s">
        <v>383</v>
      </c>
      <c r="B86" t="s">
        <v>384</v>
      </c>
      <c r="C86">
        <v>0</v>
      </c>
      <c r="E86">
        <f t="shared" si="1"/>
        <v>0</v>
      </c>
    </row>
    <row r="87" spans="1:5" x14ac:dyDescent="0.25">
      <c r="A87" t="s">
        <v>385</v>
      </c>
      <c r="B87" t="s">
        <v>386</v>
      </c>
      <c r="C87">
        <v>0</v>
      </c>
      <c r="E87">
        <f t="shared" si="1"/>
        <v>0</v>
      </c>
    </row>
    <row r="88" spans="1:5" x14ac:dyDescent="0.25">
      <c r="A88" t="s">
        <v>387</v>
      </c>
      <c r="B88" t="s">
        <v>388</v>
      </c>
      <c r="C88">
        <v>0</v>
      </c>
      <c r="E88">
        <f t="shared" si="1"/>
        <v>0</v>
      </c>
    </row>
    <row r="89" spans="1:5" x14ac:dyDescent="0.25">
      <c r="A89" t="s">
        <v>389</v>
      </c>
      <c r="B89" t="s">
        <v>390</v>
      </c>
      <c r="C89">
        <v>0</v>
      </c>
      <c r="E89">
        <f t="shared" si="1"/>
        <v>0</v>
      </c>
    </row>
    <row r="90" spans="1:5" x14ac:dyDescent="0.25">
      <c r="A90" t="s">
        <v>391</v>
      </c>
      <c r="B90" t="s">
        <v>392</v>
      </c>
      <c r="C90">
        <v>0</v>
      </c>
      <c r="E90">
        <f t="shared" si="1"/>
        <v>0</v>
      </c>
    </row>
    <row r="91" spans="1:5" x14ac:dyDescent="0.25">
      <c r="A91" t="s">
        <v>393</v>
      </c>
      <c r="B91" t="s">
        <v>394</v>
      </c>
      <c r="C91">
        <v>0</v>
      </c>
      <c r="E91">
        <f t="shared" si="1"/>
        <v>0</v>
      </c>
    </row>
    <row r="92" spans="1:5" x14ac:dyDescent="0.25">
      <c r="A92" t="s">
        <v>395</v>
      </c>
      <c r="B92" t="s">
        <v>396</v>
      </c>
      <c r="C92">
        <v>0</v>
      </c>
      <c r="E92">
        <f t="shared" si="1"/>
        <v>0</v>
      </c>
    </row>
    <row r="93" spans="1:5" x14ac:dyDescent="0.25">
      <c r="A93" t="s">
        <v>397</v>
      </c>
      <c r="B93" t="s">
        <v>398</v>
      </c>
      <c r="C93">
        <v>0</v>
      </c>
      <c r="E93">
        <f t="shared" si="1"/>
        <v>0</v>
      </c>
    </row>
    <row r="94" spans="1:5" x14ac:dyDescent="0.25">
      <c r="A94" t="s">
        <v>399</v>
      </c>
      <c r="B94" t="s">
        <v>400</v>
      </c>
      <c r="C94">
        <v>13072.5</v>
      </c>
      <c r="E94">
        <f t="shared" si="1"/>
        <v>13072.5</v>
      </c>
    </row>
    <row r="95" spans="1:5" x14ac:dyDescent="0.25">
      <c r="A95" t="s">
        <v>401</v>
      </c>
      <c r="B95" t="s">
        <v>402</v>
      </c>
      <c r="C95">
        <v>0</v>
      </c>
      <c r="E95">
        <f t="shared" si="1"/>
        <v>0</v>
      </c>
    </row>
    <row r="96" spans="1:5" x14ac:dyDescent="0.25">
      <c r="A96" t="s">
        <v>403</v>
      </c>
      <c r="B96" t="s">
        <v>404</v>
      </c>
      <c r="C96">
        <v>0</v>
      </c>
      <c r="E96">
        <f t="shared" si="1"/>
        <v>0</v>
      </c>
    </row>
    <row r="97" spans="1:5" x14ac:dyDescent="0.25">
      <c r="A97" t="s">
        <v>405</v>
      </c>
      <c r="B97" t="s">
        <v>406</v>
      </c>
      <c r="C97">
        <v>0</v>
      </c>
      <c r="E97">
        <f t="shared" si="1"/>
        <v>0</v>
      </c>
    </row>
    <row r="98" spans="1:5" x14ac:dyDescent="0.25">
      <c r="A98" t="s">
        <v>407</v>
      </c>
      <c r="B98" t="s">
        <v>408</v>
      </c>
      <c r="C98">
        <v>0</v>
      </c>
      <c r="E98">
        <f t="shared" si="1"/>
        <v>0</v>
      </c>
    </row>
    <row r="99" spans="1:5" x14ac:dyDescent="0.25">
      <c r="A99" t="s">
        <v>409</v>
      </c>
      <c r="B99" t="s">
        <v>410</v>
      </c>
      <c r="C99">
        <v>0</v>
      </c>
      <c r="E99">
        <f t="shared" si="1"/>
        <v>0</v>
      </c>
    </row>
    <row r="100" spans="1:5" x14ac:dyDescent="0.25">
      <c r="A100" t="s">
        <v>411</v>
      </c>
      <c r="B100" t="s">
        <v>412</v>
      </c>
      <c r="C100">
        <v>0</v>
      </c>
      <c r="E100">
        <f t="shared" si="1"/>
        <v>0</v>
      </c>
    </row>
    <row r="101" spans="1:5" x14ac:dyDescent="0.25">
      <c r="A101" t="s">
        <v>413</v>
      </c>
      <c r="B101" t="s">
        <v>414</v>
      </c>
      <c r="C101">
        <v>0</v>
      </c>
      <c r="E101">
        <f t="shared" si="1"/>
        <v>0</v>
      </c>
    </row>
    <row r="102" spans="1:5" x14ac:dyDescent="0.25">
      <c r="A102" t="s">
        <v>415</v>
      </c>
      <c r="B102" t="s">
        <v>416</v>
      </c>
      <c r="C102">
        <v>0</v>
      </c>
      <c r="E102">
        <f t="shared" si="1"/>
        <v>0</v>
      </c>
    </row>
    <row r="103" spans="1:5" x14ac:dyDescent="0.25">
      <c r="A103" t="s">
        <v>417</v>
      </c>
      <c r="B103" t="s">
        <v>418</v>
      </c>
      <c r="C103">
        <v>0</v>
      </c>
      <c r="E103">
        <f t="shared" si="1"/>
        <v>0</v>
      </c>
    </row>
    <row r="104" spans="1:5" x14ac:dyDescent="0.25">
      <c r="A104" t="s">
        <v>419</v>
      </c>
      <c r="B104" t="s">
        <v>420</v>
      </c>
      <c r="C104">
        <v>0</v>
      </c>
      <c r="E104">
        <f t="shared" si="1"/>
        <v>0</v>
      </c>
    </row>
    <row r="105" spans="1:5" x14ac:dyDescent="0.25">
      <c r="A105" t="s">
        <v>421</v>
      </c>
      <c r="B105" t="s">
        <v>422</v>
      </c>
      <c r="C105">
        <v>0</v>
      </c>
      <c r="E105">
        <f t="shared" si="1"/>
        <v>0</v>
      </c>
    </row>
    <row r="106" spans="1:5" x14ac:dyDescent="0.25">
      <c r="A106" t="s">
        <v>423</v>
      </c>
      <c r="B106" t="s">
        <v>424</v>
      </c>
      <c r="C106">
        <v>13072.5</v>
      </c>
      <c r="E106">
        <f t="shared" si="1"/>
        <v>13072.5</v>
      </c>
    </row>
    <row r="107" spans="1:5" x14ac:dyDescent="0.25">
      <c r="A107" t="s">
        <v>425</v>
      </c>
      <c r="B107" t="s">
        <v>426</v>
      </c>
      <c r="C107">
        <v>0</v>
      </c>
      <c r="E107">
        <f t="shared" si="1"/>
        <v>0</v>
      </c>
    </row>
    <row r="108" spans="1:5" x14ac:dyDescent="0.25">
      <c r="A108" t="s">
        <v>427</v>
      </c>
      <c r="B108" t="s">
        <v>428</v>
      </c>
      <c r="C108">
        <v>0</v>
      </c>
      <c r="E108">
        <f t="shared" si="1"/>
        <v>0</v>
      </c>
    </row>
    <row r="109" spans="1:5" x14ac:dyDescent="0.25">
      <c r="A109" t="s">
        <v>429</v>
      </c>
      <c r="B109" t="s">
        <v>424</v>
      </c>
      <c r="C109">
        <v>13072.5</v>
      </c>
      <c r="E109">
        <f t="shared" si="1"/>
        <v>13072.5</v>
      </c>
    </row>
    <row r="110" spans="1:5" x14ac:dyDescent="0.25">
      <c r="A110" t="s">
        <v>430</v>
      </c>
      <c r="B110" t="s">
        <v>426</v>
      </c>
      <c r="C110">
        <v>0</v>
      </c>
      <c r="E110">
        <f t="shared" si="1"/>
        <v>0</v>
      </c>
    </row>
    <row r="111" spans="1:5" x14ac:dyDescent="0.25">
      <c r="A111" t="s">
        <v>431</v>
      </c>
      <c r="B111" t="s">
        <v>428</v>
      </c>
      <c r="C111">
        <v>0</v>
      </c>
      <c r="E111">
        <f t="shared" si="1"/>
        <v>0</v>
      </c>
    </row>
    <row r="112" spans="1:5" x14ac:dyDescent="0.25">
      <c r="A112" t="s">
        <v>432</v>
      </c>
      <c r="B112" t="s">
        <v>433</v>
      </c>
      <c r="C112">
        <v>0</v>
      </c>
      <c r="E112">
        <f t="shared" si="1"/>
        <v>0</v>
      </c>
    </row>
    <row r="113" spans="1:5" x14ac:dyDescent="0.25">
      <c r="A113" t="s">
        <v>434</v>
      </c>
      <c r="B113" t="s">
        <v>435</v>
      </c>
      <c r="C113">
        <v>0</v>
      </c>
      <c r="E113">
        <f t="shared" si="1"/>
        <v>0</v>
      </c>
    </row>
    <row r="114" spans="1:5" x14ac:dyDescent="0.25">
      <c r="A114" t="s">
        <v>436</v>
      </c>
      <c r="B114" t="s">
        <v>437</v>
      </c>
      <c r="C114">
        <v>0</v>
      </c>
      <c r="E114">
        <f t="shared" si="1"/>
        <v>0</v>
      </c>
    </row>
    <row r="115" spans="1:5" x14ac:dyDescent="0.25">
      <c r="A115" t="s">
        <v>438</v>
      </c>
      <c r="B115" t="s">
        <v>439</v>
      </c>
      <c r="C115">
        <v>0</v>
      </c>
      <c r="E115">
        <f t="shared" si="1"/>
        <v>0</v>
      </c>
    </row>
    <row r="116" spans="1:5" x14ac:dyDescent="0.25">
      <c r="A116" t="s">
        <v>440</v>
      </c>
      <c r="B116" t="s">
        <v>441</v>
      </c>
      <c r="C116">
        <v>0</v>
      </c>
      <c r="E116">
        <f t="shared" si="1"/>
        <v>0</v>
      </c>
    </row>
    <row r="117" spans="1:5" x14ac:dyDescent="0.25">
      <c r="A117" t="s">
        <v>442</v>
      </c>
      <c r="B117" t="s">
        <v>443</v>
      </c>
      <c r="C117">
        <v>0</v>
      </c>
      <c r="E117">
        <f t="shared" si="1"/>
        <v>0</v>
      </c>
    </row>
    <row r="118" spans="1:5" x14ac:dyDescent="0.25">
      <c r="A118" t="s">
        <v>444</v>
      </c>
      <c r="B118" t="s">
        <v>445</v>
      </c>
      <c r="C118">
        <v>0</v>
      </c>
      <c r="E118">
        <f t="shared" si="1"/>
        <v>0</v>
      </c>
    </row>
    <row r="119" spans="1:5" x14ac:dyDescent="0.25">
      <c r="A119" t="s">
        <v>446</v>
      </c>
      <c r="B119" t="s">
        <v>447</v>
      </c>
      <c r="C119">
        <v>0</v>
      </c>
      <c r="E119">
        <f t="shared" si="1"/>
        <v>0</v>
      </c>
    </row>
    <row r="120" spans="1:5" x14ac:dyDescent="0.25">
      <c r="A120" t="s">
        <v>448</v>
      </c>
      <c r="B120" t="s">
        <v>449</v>
      </c>
      <c r="C120">
        <v>0</v>
      </c>
      <c r="E120">
        <f t="shared" si="1"/>
        <v>0</v>
      </c>
    </row>
    <row r="121" spans="1:5" x14ac:dyDescent="0.25">
      <c r="A121" t="s">
        <v>450</v>
      </c>
      <c r="B121" t="s">
        <v>451</v>
      </c>
      <c r="C121">
        <v>0</v>
      </c>
      <c r="E121">
        <f t="shared" si="1"/>
        <v>0</v>
      </c>
    </row>
    <row r="122" spans="1:5" x14ac:dyDescent="0.25">
      <c r="A122" t="s">
        <v>452</v>
      </c>
      <c r="B122" t="s">
        <v>453</v>
      </c>
      <c r="C122">
        <v>0</v>
      </c>
      <c r="E122">
        <f t="shared" si="1"/>
        <v>0</v>
      </c>
    </row>
    <row r="123" spans="1:5" x14ac:dyDescent="0.25">
      <c r="A123" t="s">
        <v>454</v>
      </c>
      <c r="B123" t="s">
        <v>455</v>
      </c>
      <c r="C123">
        <v>0</v>
      </c>
      <c r="E123">
        <f t="shared" si="1"/>
        <v>0</v>
      </c>
    </row>
    <row r="124" spans="1:5" x14ac:dyDescent="0.25">
      <c r="A124" t="s">
        <v>456</v>
      </c>
      <c r="B124" t="s">
        <v>457</v>
      </c>
      <c r="C124">
        <v>0</v>
      </c>
      <c r="E124">
        <f t="shared" si="1"/>
        <v>0</v>
      </c>
    </row>
    <row r="125" spans="1:5" x14ac:dyDescent="0.25">
      <c r="A125" t="s">
        <v>458</v>
      </c>
      <c r="B125" t="s">
        <v>459</v>
      </c>
      <c r="C125">
        <v>0</v>
      </c>
      <c r="E125">
        <f t="shared" si="1"/>
        <v>0</v>
      </c>
    </row>
    <row r="126" spans="1:5" x14ac:dyDescent="0.25">
      <c r="A126" t="s">
        <v>460</v>
      </c>
      <c r="B126" t="s">
        <v>461</v>
      </c>
      <c r="C126">
        <v>0</v>
      </c>
      <c r="E126">
        <f t="shared" si="1"/>
        <v>0</v>
      </c>
    </row>
    <row r="127" spans="1:5" x14ac:dyDescent="0.25">
      <c r="A127" t="s">
        <v>462</v>
      </c>
      <c r="B127" t="s">
        <v>463</v>
      </c>
      <c r="C127">
        <v>0</v>
      </c>
      <c r="E127">
        <f t="shared" si="1"/>
        <v>0</v>
      </c>
    </row>
    <row r="128" spans="1:5" x14ac:dyDescent="0.25">
      <c r="A128" t="s">
        <v>464</v>
      </c>
      <c r="B128" t="s">
        <v>465</v>
      </c>
      <c r="C128">
        <v>0</v>
      </c>
      <c r="E128">
        <f t="shared" si="1"/>
        <v>0</v>
      </c>
    </row>
    <row r="129" spans="1:5" x14ac:dyDescent="0.25">
      <c r="A129" t="s">
        <v>466</v>
      </c>
      <c r="B129" t="s">
        <v>467</v>
      </c>
      <c r="C129">
        <v>0</v>
      </c>
      <c r="E129">
        <f t="shared" si="1"/>
        <v>0</v>
      </c>
    </row>
    <row r="130" spans="1:5" x14ac:dyDescent="0.25">
      <c r="A130" t="s">
        <v>468</v>
      </c>
      <c r="B130" t="s">
        <v>469</v>
      </c>
      <c r="C130">
        <v>0</v>
      </c>
      <c r="E130">
        <f t="shared" ref="E130:E193" si="2">IF(ISBLANK(C130), D130, C130)</f>
        <v>0</v>
      </c>
    </row>
    <row r="131" spans="1:5" x14ac:dyDescent="0.25">
      <c r="A131" t="s">
        <v>470</v>
      </c>
      <c r="B131" t="s">
        <v>471</v>
      </c>
      <c r="C131">
        <v>0</v>
      </c>
      <c r="E131">
        <f t="shared" si="2"/>
        <v>0</v>
      </c>
    </row>
    <row r="132" spans="1:5" x14ac:dyDescent="0.25">
      <c r="A132" t="s">
        <v>472</v>
      </c>
      <c r="B132" t="s">
        <v>473</v>
      </c>
      <c r="C132">
        <v>0</v>
      </c>
      <c r="E132">
        <f t="shared" si="2"/>
        <v>0</v>
      </c>
    </row>
    <row r="133" spans="1:5" x14ac:dyDescent="0.25">
      <c r="A133" t="s">
        <v>474</v>
      </c>
      <c r="B133" t="s">
        <v>475</v>
      </c>
      <c r="C133">
        <v>200</v>
      </c>
      <c r="E133">
        <f t="shared" si="2"/>
        <v>200</v>
      </c>
    </row>
    <row r="134" spans="1:5" x14ac:dyDescent="0.25">
      <c r="A134" t="s">
        <v>476</v>
      </c>
      <c r="B134" t="s">
        <v>477</v>
      </c>
      <c r="C134">
        <v>0</v>
      </c>
      <c r="E134">
        <f t="shared" si="2"/>
        <v>0</v>
      </c>
    </row>
    <row r="135" spans="1:5" x14ac:dyDescent="0.25">
      <c r="A135" t="s">
        <v>478</v>
      </c>
      <c r="B135" t="s">
        <v>479</v>
      </c>
      <c r="C135">
        <v>13080</v>
      </c>
      <c r="E135">
        <f t="shared" si="2"/>
        <v>13080</v>
      </c>
    </row>
    <row r="136" spans="1:5" x14ac:dyDescent="0.25">
      <c r="A136" t="s">
        <v>480</v>
      </c>
      <c r="B136" t="s">
        <v>481</v>
      </c>
      <c r="D136" t="s">
        <v>482</v>
      </c>
      <c r="E136" t="str">
        <f t="shared" si="2"/>
        <v>ND1</v>
      </c>
    </row>
    <row r="137" spans="1:5" x14ac:dyDescent="0.25">
      <c r="A137" t="s">
        <v>483</v>
      </c>
      <c r="B137" t="s">
        <v>484</v>
      </c>
      <c r="D137" t="s">
        <v>485</v>
      </c>
      <c r="E137" t="str">
        <f t="shared" si="2"/>
        <v>intra-group</v>
      </c>
    </row>
    <row r="138" spans="1:5" x14ac:dyDescent="0.25">
      <c r="A138" t="s">
        <v>486</v>
      </c>
      <c r="B138" t="s">
        <v>487</v>
      </c>
      <c r="C138">
        <v>615.29999999999995</v>
      </c>
      <c r="E138">
        <f t="shared" si="2"/>
        <v>615.29999999999995</v>
      </c>
    </row>
    <row r="139" spans="1:5" x14ac:dyDescent="0.25">
      <c r="A139" t="s">
        <v>488</v>
      </c>
      <c r="B139" t="s">
        <v>489</v>
      </c>
      <c r="D139" t="s">
        <v>490</v>
      </c>
      <c r="E139" t="str">
        <f t="shared" si="2"/>
        <v>N</v>
      </c>
    </row>
    <row r="140" spans="1:5" x14ac:dyDescent="0.25">
      <c r="A140" t="s">
        <v>491</v>
      </c>
      <c r="B140" t="s">
        <v>492</v>
      </c>
      <c r="C140">
        <v>16141.1</v>
      </c>
      <c r="E140">
        <f t="shared" si="2"/>
        <v>16141.1</v>
      </c>
    </row>
    <row r="141" spans="1:5" x14ac:dyDescent="0.25">
      <c r="A141" t="s">
        <v>493</v>
      </c>
      <c r="B141" t="s">
        <v>494</v>
      </c>
      <c r="C141">
        <v>0</v>
      </c>
      <c r="E141">
        <f t="shared" si="2"/>
        <v>0</v>
      </c>
    </row>
    <row r="142" spans="1:5" x14ac:dyDescent="0.25">
      <c r="A142" t="s">
        <v>495</v>
      </c>
      <c r="B142" t="s">
        <v>496</v>
      </c>
      <c r="C142">
        <v>0</v>
      </c>
      <c r="E142">
        <f t="shared" si="2"/>
        <v>0</v>
      </c>
    </row>
    <row r="143" spans="1:5" x14ac:dyDescent="0.25">
      <c r="A143" t="s">
        <v>497</v>
      </c>
      <c r="B143" t="s">
        <v>498</v>
      </c>
      <c r="C143">
        <v>12412</v>
      </c>
      <c r="E143">
        <f t="shared" si="2"/>
        <v>12412</v>
      </c>
    </row>
    <row r="144" spans="1:5" x14ac:dyDescent="0.25">
      <c r="A144" t="s">
        <v>499</v>
      </c>
      <c r="B144" t="s">
        <v>500</v>
      </c>
      <c r="D144" t="s">
        <v>501</v>
      </c>
      <c r="E144" t="str">
        <f t="shared" si="2"/>
        <v>0.98%</v>
      </c>
    </row>
    <row r="145" spans="1:5" x14ac:dyDescent="0.25">
      <c r="A145" t="s">
        <v>502</v>
      </c>
      <c r="B145" t="s">
        <v>503</v>
      </c>
      <c r="D145" t="s">
        <v>504</v>
      </c>
      <c r="E145" t="str">
        <f t="shared" si="2"/>
        <v xml:space="preserve">  0.00%</v>
      </c>
    </row>
    <row r="146" spans="1:5" x14ac:dyDescent="0.25">
      <c r="A146" t="s">
        <v>505</v>
      </c>
      <c r="B146" t="s">
        <v>506</v>
      </c>
      <c r="D146" t="s">
        <v>504</v>
      </c>
      <c r="E146" t="str">
        <f t="shared" si="2"/>
        <v xml:space="preserve">  0.00%</v>
      </c>
    </row>
    <row r="147" spans="1:5" x14ac:dyDescent="0.25">
      <c r="A147" t="s">
        <v>507</v>
      </c>
      <c r="B147" t="s">
        <v>508</v>
      </c>
      <c r="D147" t="s">
        <v>504</v>
      </c>
      <c r="E147" t="str">
        <f t="shared" si="2"/>
        <v xml:space="preserve">  0.00%</v>
      </c>
    </row>
    <row r="148" spans="1:5" x14ac:dyDescent="0.25">
      <c r="A148" t="s">
        <v>509</v>
      </c>
      <c r="B148" t="s">
        <v>510</v>
      </c>
      <c r="D148" t="s">
        <v>504</v>
      </c>
      <c r="E148" t="str">
        <f t="shared" si="2"/>
        <v xml:space="preserve">  0.00%</v>
      </c>
    </row>
    <row r="149" spans="1:5" x14ac:dyDescent="0.25">
      <c r="A149" t="s">
        <v>511</v>
      </c>
      <c r="B149" t="s">
        <v>512</v>
      </c>
      <c r="D149" t="s">
        <v>504</v>
      </c>
      <c r="E149" t="str">
        <f t="shared" si="2"/>
        <v xml:space="preserve">  0.00%</v>
      </c>
    </row>
    <row r="150" spans="1:5" x14ac:dyDescent="0.25">
      <c r="A150" t="s">
        <v>513</v>
      </c>
      <c r="B150" t="s">
        <v>514</v>
      </c>
      <c r="D150" t="s">
        <v>515</v>
      </c>
      <c r="E150" t="str">
        <f t="shared" si="2"/>
        <v>100.00%</v>
      </c>
    </row>
    <row r="151" spans="1:5" x14ac:dyDescent="0.25">
      <c r="A151" t="s">
        <v>516</v>
      </c>
      <c r="B151" t="s">
        <v>517</v>
      </c>
      <c r="D151" t="s">
        <v>504</v>
      </c>
      <c r="E151" t="str">
        <f t="shared" si="2"/>
        <v xml:space="preserve">  0.00%</v>
      </c>
    </row>
    <row r="152" spans="1:5" x14ac:dyDescent="0.25">
      <c r="A152" t="s">
        <v>518</v>
      </c>
      <c r="B152" t="s">
        <v>519</v>
      </c>
      <c r="D152" t="s">
        <v>504</v>
      </c>
      <c r="E152" t="str">
        <f t="shared" si="2"/>
        <v xml:space="preserve">  0.00%</v>
      </c>
    </row>
    <row r="153" spans="1:5" x14ac:dyDescent="0.25">
      <c r="A153" t="s">
        <v>520</v>
      </c>
      <c r="B153" t="s">
        <v>521</v>
      </c>
      <c r="D153" t="s">
        <v>504</v>
      </c>
      <c r="E153" t="str">
        <f t="shared" si="2"/>
        <v xml:space="preserve">  0.00%</v>
      </c>
    </row>
    <row r="154" spans="1:5" x14ac:dyDescent="0.25">
      <c r="A154" t="s">
        <v>522</v>
      </c>
      <c r="B154" t="s">
        <v>523</v>
      </c>
      <c r="D154" t="s">
        <v>504</v>
      </c>
      <c r="E154" t="str">
        <f t="shared" si="2"/>
        <v xml:space="preserve">  0.00%</v>
      </c>
    </row>
    <row r="155" spans="1:5" x14ac:dyDescent="0.25">
      <c r="A155" t="s">
        <v>524</v>
      </c>
      <c r="B155" t="s">
        <v>525</v>
      </c>
      <c r="D155" t="s">
        <v>504</v>
      </c>
      <c r="E155" t="str">
        <f t="shared" si="2"/>
        <v xml:space="preserve">  0.00%</v>
      </c>
    </row>
    <row r="156" spans="1:5" x14ac:dyDescent="0.25">
      <c r="A156" t="s">
        <v>526</v>
      </c>
      <c r="B156" t="s">
        <v>527</v>
      </c>
      <c r="D156" t="s">
        <v>504</v>
      </c>
      <c r="E156" t="str">
        <f t="shared" si="2"/>
        <v xml:space="preserve">  0.00%</v>
      </c>
    </row>
    <row r="157" spans="1:5" x14ac:dyDescent="0.25">
      <c r="A157" t="s">
        <v>528</v>
      </c>
      <c r="B157" t="s">
        <v>529</v>
      </c>
      <c r="D157" t="s">
        <v>504</v>
      </c>
      <c r="E157" t="str">
        <f t="shared" si="2"/>
        <v xml:space="preserve">  0.00%</v>
      </c>
    </row>
    <row r="158" spans="1:5" x14ac:dyDescent="0.25">
      <c r="A158" t="s">
        <v>530</v>
      </c>
      <c r="B158" t="s">
        <v>531</v>
      </c>
      <c r="D158" t="s">
        <v>504</v>
      </c>
      <c r="E158" t="str">
        <f t="shared" si="2"/>
        <v xml:space="preserve">  0.00%</v>
      </c>
    </row>
    <row r="159" spans="1:5" x14ac:dyDescent="0.25">
      <c r="A159" t="s">
        <v>532</v>
      </c>
      <c r="B159" t="s">
        <v>533</v>
      </c>
      <c r="D159" t="s">
        <v>504</v>
      </c>
      <c r="E159" t="str">
        <f t="shared" si="2"/>
        <v xml:space="preserve">  0.00%</v>
      </c>
    </row>
    <row r="160" spans="1:5" x14ac:dyDescent="0.25">
      <c r="A160" t="s">
        <v>534</v>
      </c>
      <c r="B160" t="s">
        <v>535</v>
      </c>
      <c r="D160" t="s">
        <v>504</v>
      </c>
      <c r="E160" t="str">
        <f t="shared" si="2"/>
        <v xml:space="preserve">  0.00%</v>
      </c>
    </row>
    <row r="161" spans="1:5" x14ac:dyDescent="0.25">
      <c r="A161" t="s">
        <v>536</v>
      </c>
      <c r="B161" t="s">
        <v>537</v>
      </c>
      <c r="D161" t="s">
        <v>504</v>
      </c>
      <c r="E161" t="str">
        <f t="shared" si="2"/>
        <v xml:space="preserve">  0.00%</v>
      </c>
    </row>
    <row r="162" spans="1:5" x14ac:dyDescent="0.25">
      <c r="A162" t="s">
        <v>538</v>
      </c>
      <c r="B162" t="s">
        <v>539</v>
      </c>
      <c r="D162" t="s">
        <v>504</v>
      </c>
      <c r="E162" t="str">
        <f t="shared" si="2"/>
        <v xml:space="preserve">  0.00%</v>
      </c>
    </row>
    <row r="163" spans="1:5" x14ac:dyDescent="0.25">
      <c r="A163" t="s">
        <v>540</v>
      </c>
      <c r="B163" t="s">
        <v>541</v>
      </c>
      <c r="D163" t="s">
        <v>504</v>
      </c>
      <c r="E163" t="str">
        <f t="shared" si="2"/>
        <v xml:space="preserve">  0.00%</v>
      </c>
    </row>
    <row r="164" spans="1:5" x14ac:dyDescent="0.25">
      <c r="A164" t="s">
        <v>542</v>
      </c>
      <c r="B164" t="s">
        <v>543</v>
      </c>
      <c r="D164" t="s">
        <v>504</v>
      </c>
      <c r="E164" t="str">
        <f t="shared" si="2"/>
        <v xml:space="preserve">  0.00%</v>
      </c>
    </row>
    <row r="165" spans="1:5" x14ac:dyDescent="0.25">
      <c r="A165" t="s">
        <v>544</v>
      </c>
      <c r="B165" t="s">
        <v>545</v>
      </c>
      <c r="D165" t="s">
        <v>504</v>
      </c>
      <c r="E165" t="str">
        <f t="shared" si="2"/>
        <v xml:space="preserve">  0.00%</v>
      </c>
    </row>
    <row r="166" spans="1:5" x14ac:dyDescent="0.25">
      <c r="A166" t="s">
        <v>546</v>
      </c>
      <c r="B166" t="s">
        <v>547</v>
      </c>
      <c r="D166" t="s">
        <v>504</v>
      </c>
      <c r="E166" t="str">
        <f t="shared" si="2"/>
        <v xml:space="preserve">  0.00%</v>
      </c>
    </row>
    <row r="167" spans="1:5" x14ac:dyDescent="0.25">
      <c r="A167" t="s">
        <v>548</v>
      </c>
      <c r="B167" t="s">
        <v>549</v>
      </c>
      <c r="D167" t="s">
        <v>504</v>
      </c>
      <c r="E167" t="str">
        <f t="shared" si="2"/>
        <v xml:space="preserve">  0.00%</v>
      </c>
    </row>
    <row r="168" spans="1:5" x14ac:dyDescent="0.25">
      <c r="A168" t="s">
        <v>550</v>
      </c>
      <c r="B168" t="s">
        <v>551</v>
      </c>
      <c r="D168" t="s">
        <v>504</v>
      </c>
      <c r="E168" t="str">
        <f t="shared" si="2"/>
        <v xml:space="preserve">  0.00%</v>
      </c>
    </row>
    <row r="169" spans="1:5" x14ac:dyDescent="0.25">
      <c r="A169" t="s">
        <v>552</v>
      </c>
      <c r="B169" t="s">
        <v>553</v>
      </c>
      <c r="D169" t="s">
        <v>504</v>
      </c>
      <c r="E169" t="str">
        <f t="shared" si="2"/>
        <v xml:space="preserve">  0.00%</v>
      </c>
    </row>
    <row r="170" spans="1:5" x14ac:dyDescent="0.25">
      <c r="A170" t="s">
        <v>554</v>
      </c>
      <c r="B170" t="s">
        <v>555</v>
      </c>
      <c r="D170" t="s">
        <v>504</v>
      </c>
      <c r="E170" t="str">
        <f t="shared" si="2"/>
        <v xml:space="preserve">  0.00%</v>
      </c>
    </row>
    <row r="171" spans="1:5" x14ac:dyDescent="0.25">
      <c r="A171" t="s">
        <v>556</v>
      </c>
      <c r="B171" t="s">
        <v>557</v>
      </c>
      <c r="D171" t="s">
        <v>504</v>
      </c>
      <c r="E171" t="str">
        <f t="shared" si="2"/>
        <v xml:space="preserve">  0.00%</v>
      </c>
    </row>
    <row r="172" spans="1:5" x14ac:dyDescent="0.25">
      <c r="A172" t="s">
        <v>558</v>
      </c>
      <c r="B172" t="s">
        <v>559</v>
      </c>
      <c r="D172" t="s">
        <v>504</v>
      </c>
      <c r="E172" t="str">
        <f t="shared" si="2"/>
        <v xml:space="preserve">  0.00%</v>
      </c>
    </row>
    <row r="173" spans="1:5" x14ac:dyDescent="0.25">
      <c r="A173" t="s">
        <v>560</v>
      </c>
      <c r="B173" t="s">
        <v>561</v>
      </c>
      <c r="D173" t="s">
        <v>504</v>
      </c>
      <c r="E173" t="str">
        <f t="shared" si="2"/>
        <v xml:space="preserve">  0.00%</v>
      </c>
    </row>
    <row r="174" spans="1:5" x14ac:dyDescent="0.25">
      <c r="A174" t="s">
        <v>562</v>
      </c>
      <c r="B174" t="s">
        <v>563</v>
      </c>
      <c r="D174" t="s">
        <v>504</v>
      </c>
      <c r="E174" t="str">
        <f t="shared" si="2"/>
        <v xml:space="preserve">  0.00%</v>
      </c>
    </row>
    <row r="175" spans="1:5" x14ac:dyDescent="0.25">
      <c r="A175" t="s">
        <v>564</v>
      </c>
      <c r="B175" t="s">
        <v>565</v>
      </c>
      <c r="D175" t="s">
        <v>504</v>
      </c>
      <c r="E175" t="str">
        <f t="shared" si="2"/>
        <v xml:space="preserve">  0.00%</v>
      </c>
    </row>
    <row r="176" spans="1:5" x14ac:dyDescent="0.25">
      <c r="A176" t="s">
        <v>566</v>
      </c>
      <c r="B176" t="s">
        <v>567</v>
      </c>
      <c r="D176" t="s">
        <v>504</v>
      </c>
      <c r="E176" t="str">
        <f t="shared" si="2"/>
        <v xml:space="preserve">  0.00%</v>
      </c>
    </row>
    <row r="177" spans="1:5" x14ac:dyDescent="0.25">
      <c r="A177" t="s">
        <v>568</v>
      </c>
      <c r="B177" t="s">
        <v>569</v>
      </c>
      <c r="D177" t="s">
        <v>504</v>
      </c>
      <c r="E177" t="str">
        <f t="shared" si="2"/>
        <v xml:space="preserve">  0.00%</v>
      </c>
    </row>
    <row r="178" spans="1:5" x14ac:dyDescent="0.25">
      <c r="A178" t="s">
        <v>570</v>
      </c>
      <c r="B178" t="s">
        <v>571</v>
      </c>
      <c r="D178" t="s">
        <v>504</v>
      </c>
      <c r="E178" t="str">
        <f t="shared" si="2"/>
        <v xml:space="preserve">  0.00%</v>
      </c>
    </row>
    <row r="179" spans="1:5" x14ac:dyDescent="0.25">
      <c r="A179" t="s">
        <v>572</v>
      </c>
      <c r="B179" t="s">
        <v>573</v>
      </c>
      <c r="D179" t="s">
        <v>504</v>
      </c>
      <c r="E179" t="str">
        <f t="shared" si="2"/>
        <v xml:space="preserve">  0.00%</v>
      </c>
    </row>
    <row r="180" spans="1:5" x14ac:dyDescent="0.25">
      <c r="A180" t="s">
        <v>574</v>
      </c>
      <c r="B180" t="s">
        <v>575</v>
      </c>
      <c r="D180" t="s">
        <v>504</v>
      </c>
      <c r="E180" t="str">
        <f t="shared" si="2"/>
        <v xml:space="preserve">  0.00%</v>
      </c>
    </row>
    <row r="181" spans="1:5" x14ac:dyDescent="0.25">
      <c r="A181" t="s">
        <v>576</v>
      </c>
      <c r="B181" t="s">
        <v>577</v>
      </c>
      <c r="D181" t="s">
        <v>504</v>
      </c>
      <c r="E181" t="str">
        <f t="shared" si="2"/>
        <v xml:space="preserve">  0.00%</v>
      </c>
    </row>
    <row r="182" spans="1:5" x14ac:dyDescent="0.25">
      <c r="A182" t="s">
        <v>578</v>
      </c>
      <c r="B182" t="s">
        <v>579</v>
      </c>
      <c r="D182" t="s">
        <v>504</v>
      </c>
      <c r="E182" t="str">
        <f t="shared" si="2"/>
        <v xml:space="preserve">  0.00%</v>
      </c>
    </row>
    <row r="183" spans="1:5" x14ac:dyDescent="0.25">
      <c r="A183" t="s">
        <v>580</v>
      </c>
      <c r="B183" t="s">
        <v>581</v>
      </c>
      <c r="D183" t="s">
        <v>504</v>
      </c>
      <c r="E183" t="str">
        <f t="shared" si="2"/>
        <v xml:space="preserve">  0.00%</v>
      </c>
    </row>
    <row r="184" spans="1:5" x14ac:dyDescent="0.25">
      <c r="A184" t="s">
        <v>582</v>
      </c>
      <c r="B184" t="s">
        <v>583</v>
      </c>
      <c r="D184" t="s">
        <v>504</v>
      </c>
      <c r="E184" t="str">
        <f t="shared" si="2"/>
        <v xml:space="preserve">  0.00%</v>
      </c>
    </row>
    <row r="185" spans="1:5" x14ac:dyDescent="0.25">
      <c r="A185" t="s">
        <v>584</v>
      </c>
      <c r="B185" t="s">
        <v>585</v>
      </c>
      <c r="D185" t="s">
        <v>504</v>
      </c>
      <c r="E185" t="str">
        <f t="shared" si="2"/>
        <v xml:space="preserve">  0.00%</v>
      </c>
    </row>
    <row r="186" spans="1:5" x14ac:dyDescent="0.25">
      <c r="A186" t="s">
        <v>586</v>
      </c>
      <c r="B186" t="s">
        <v>587</v>
      </c>
      <c r="D186" t="s">
        <v>588</v>
      </c>
      <c r="E186" t="str">
        <f t="shared" si="2"/>
        <v>Hlavní město Praha</v>
      </c>
    </row>
    <row r="187" spans="1:5" x14ac:dyDescent="0.25">
      <c r="A187" t="s">
        <v>589</v>
      </c>
      <c r="B187" t="s">
        <v>590</v>
      </c>
      <c r="D187" t="s">
        <v>591</v>
      </c>
      <c r="E187" t="str">
        <f t="shared" si="2"/>
        <v>Jihočeský kraj</v>
      </c>
    </row>
    <row r="188" spans="1:5" x14ac:dyDescent="0.25">
      <c r="A188" t="s">
        <v>592</v>
      </c>
      <c r="B188" t="s">
        <v>593</v>
      </c>
      <c r="D188" t="s">
        <v>594</v>
      </c>
      <c r="E188" t="str">
        <f t="shared" si="2"/>
        <v>Jihomoravský kraj</v>
      </c>
    </row>
    <row r="189" spans="1:5" x14ac:dyDescent="0.25">
      <c r="A189" t="s">
        <v>595</v>
      </c>
      <c r="B189" t="s">
        <v>596</v>
      </c>
      <c r="D189" t="s">
        <v>597</v>
      </c>
      <c r="E189" t="str">
        <f t="shared" si="2"/>
        <v>Karlovarský kraj</v>
      </c>
    </row>
    <row r="190" spans="1:5" x14ac:dyDescent="0.25">
      <c r="A190" t="s">
        <v>598</v>
      </c>
      <c r="B190" t="s">
        <v>599</v>
      </c>
      <c r="D190" t="s">
        <v>600</v>
      </c>
      <c r="E190" t="str">
        <f t="shared" si="2"/>
        <v>Kraj Vysočina</v>
      </c>
    </row>
    <row r="191" spans="1:5" x14ac:dyDescent="0.25">
      <c r="A191" t="s">
        <v>601</v>
      </c>
      <c r="B191" t="s">
        <v>602</v>
      </c>
      <c r="D191" t="s">
        <v>603</v>
      </c>
      <c r="E191" t="str">
        <f t="shared" si="2"/>
        <v>Královéhradecký kraj</v>
      </c>
    </row>
    <row r="192" spans="1:5" x14ac:dyDescent="0.25">
      <c r="A192" t="s">
        <v>604</v>
      </c>
      <c r="B192" t="s">
        <v>605</v>
      </c>
      <c r="D192" t="s">
        <v>606</v>
      </c>
      <c r="E192" t="str">
        <f t="shared" si="2"/>
        <v>Liberecký kraj</v>
      </c>
    </row>
    <row r="193" spans="1:5" x14ac:dyDescent="0.25">
      <c r="A193" t="s">
        <v>607</v>
      </c>
      <c r="B193" t="s">
        <v>608</v>
      </c>
      <c r="D193" t="s">
        <v>609</v>
      </c>
      <c r="E193" t="str">
        <f t="shared" si="2"/>
        <v>Moravskoslezský kraj</v>
      </c>
    </row>
    <row r="194" spans="1:5" x14ac:dyDescent="0.25">
      <c r="A194" t="s">
        <v>610</v>
      </c>
      <c r="B194" t="s">
        <v>611</v>
      </c>
      <c r="D194" t="s">
        <v>612</v>
      </c>
      <c r="E194" t="str">
        <f t="shared" ref="E194:E257" si="3">IF(ISBLANK(C194), D194, C194)</f>
        <v>Olomoucký kraj</v>
      </c>
    </row>
    <row r="195" spans="1:5" x14ac:dyDescent="0.25">
      <c r="A195" t="s">
        <v>613</v>
      </c>
      <c r="B195" t="s">
        <v>614</v>
      </c>
      <c r="D195" t="s">
        <v>615</v>
      </c>
      <c r="E195" t="str">
        <f t="shared" si="3"/>
        <v>Pardubický kraj</v>
      </c>
    </row>
    <row r="196" spans="1:5" x14ac:dyDescent="0.25">
      <c r="A196" t="s">
        <v>616</v>
      </c>
      <c r="B196" t="s">
        <v>617</v>
      </c>
      <c r="D196" t="s">
        <v>618</v>
      </c>
      <c r="E196" t="str">
        <f t="shared" si="3"/>
        <v>Plzeňský kraj</v>
      </c>
    </row>
    <row r="197" spans="1:5" x14ac:dyDescent="0.25">
      <c r="A197" t="s">
        <v>619</v>
      </c>
      <c r="B197" t="s">
        <v>620</v>
      </c>
      <c r="D197" t="s">
        <v>621</v>
      </c>
      <c r="E197" t="str">
        <f t="shared" si="3"/>
        <v>Středočeský kraj</v>
      </c>
    </row>
    <row r="198" spans="1:5" x14ac:dyDescent="0.25">
      <c r="A198" t="s">
        <v>622</v>
      </c>
      <c r="B198" t="s">
        <v>623</v>
      </c>
      <c r="D198" t="s">
        <v>624</v>
      </c>
      <c r="E198" t="str">
        <f t="shared" si="3"/>
        <v>Ústecký kraj</v>
      </c>
    </row>
    <row r="199" spans="1:5" x14ac:dyDescent="0.25">
      <c r="A199" t="s">
        <v>625</v>
      </c>
      <c r="B199" t="s">
        <v>626</v>
      </c>
      <c r="D199" t="s">
        <v>627</v>
      </c>
      <c r="E199" t="str">
        <f t="shared" si="3"/>
        <v>Zlínský kraj</v>
      </c>
    </row>
    <row r="200" spans="1:5" x14ac:dyDescent="0.25">
      <c r="A200" t="s">
        <v>628</v>
      </c>
      <c r="B200" t="s">
        <v>629</v>
      </c>
      <c r="D200" t="s">
        <v>630</v>
      </c>
      <c r="E200" t="str">
        <f t="shared" si="3"/>
        <v>19.91%</v>
      </c>
    </row>
    <row r="201" spans="1:5" x14ac:dyDescent="0.25">
      <c r="A201" t="s">
        <v>631</v>
      </c>
      <c r="B201" t="s">
        <v>632</v>
      </c>
      <c r="D201" t="s">
        <v>633</v>
      </c>
      <c r="E201" t="str">
        <f t="shared" si="3"/>
        <v xml:space="preserve"> 4.58%</v>
      </c>
    </row>
    <row r="202" spans="1:5" x14ac:dyDescent="0.25">
      <c r="A202" t="s">
        <v>634</v>
      </c>
      <c r="B202" t="s">
        <v>635</v>
      </c>
      <c r="D202" t="s">
        <v>636</v>
      </c>
      <c r="E202" t="str">
        <f t="shared" si="3"/>
        <v>12.43%</v>
      </c>
    </row>
    <row r="203" spans="1:5" x14ac:dyDescent="0.25">
      <c r="A203" t="s">
        <v>637</v>
      </c>
      <c r="B203" t="s">
        <v>638</v>
      </c>
      <c r="D203" t="s">
        <v>639</v>
      </c>
      <c r="E203" t="str">
        <f t="shared" si="3"/>
        <v xml:space="preserve"> 2.14%</v>
      </c>
    </row>
    <row r="204" spans="1:5" x14ac:dyDescent="0.25">
      <c r="A204" t="s">
        <v>640</v>
      </c>
      <c r="B204" t="s">
        <v>641</v>
      </c>
      <c r="D204" t="s">
        <v>642</v>
      </c>
      <c r="E204" t="str">
        <f t="shared" si="3"/>
        <v xml:space="preserve"> 3.29%</v>
      </c>
    </row>
    <row r="205" spans="1:5" x14ac:dyDescent="0.25">
      <c r="A205" t="s">
        <v>643</v>
      </c>
      <c r="B205" t="s">
        <v>644</v>
      </c>
      <c r="D205" t="s">
        <v>645</v>
      </c>
      <c r="E205" t="str">
        <f t="shared" si="3"/>
        <v xml:space="preserve"> 4.04%</v>
      </c>
    </row>
    <row r="206" spans="1:5" x14ac:dyDescent="0.25">
      <c r="A206" t="s">
        <v>646</v>
      </c>
      <c r="B206" t="s">
        <v>647</v>
      </c>
      <c r="D206" t="s">
        <v>648</v>
      </c>
      <c r="E206" t="str">
        <f t="shared" si="3"/>
        <v xml:space="preserve"> 3.47%</v>
      </c>
    </row>
    <row r="207" spans="1:5" x14ac:dyDescent="0.25">
      <c r="A207" t="s">
        <v>649</v>
      </c>
      <c r="B207" t="s">
        <v>650</v>
      </c>
      <c r="D207" t="s">
        <v>651</v>
      </c>
      <c r="E207" t="str">
        <f t="shared" si="3"/>
        <v xml:space="preserve"> 7.93%</v>
      </c>
    </row>
    <row r="208" spans="1:5" x14ac:dyDescent="0.25">
      <c r="A208" t="s">
        <v>652</v>
      </c>
      <c r="B208" t="s">
        <v>653</v>
      </c>
      <c r="D208" t="s">
        <v>654</v>
      </c>
      <c r="E208" t="str">
        <f t="shared" si="3"/>
        <v xml:space="preserve"> 5.10%</v>
      </c>
    </row>
    <row r="209" spans="1:5" x14ac:dyDescent="0.25">
      <c r="A209" t="s">
        <v>655</v>
      </c>
      <c r="B209" t="s">
        <v>656</v>
      </c>
      <c r="D209" t="s">
        <v>657</v>
      </c>
      <c r="E209" t="str">
        <f t="shared" si="3"/>
        <v xml:space="preserve"> 4.40%</v>
      </c>
    </row>
    <row r="210" spans="1:5" x14ac:dyDescent="0.25">
      <c r="A210" t="s">
        <v>658</v>
      </c>
      <c r="B210" t="s">
        <v>659</v>
      </c>
      <c r="D210" t="s">
        <v>660</v>
      </c>
      <c r="E210" t="str">
        <f t="shared" si="3"/>
        <v xml:space="preserve"> 5.24%</v>
      </c>
    </row>
    <row r="211" spans="1:5" x14ac:dyDescent="0.25">
      <c r="A211" t="s">
        <v>661</v>
      </c>
      <c r="B211" t="s">
        <v>662</v>
      </c>
      <c r="D211" t="s">
        <v>663</v>
      </c>
      <c r="E211" t="str">
        <f t="shared" si="3"/>
        <v>18.66%</v>
      </c>
    </row>
    <row r="212" spans="1:5" x14ac:dyDescent="0.25">
      <c r="A212" t="s">
        <v>664</v>
      </c>
      <c r="B212" t="s">
        <v>665</v>
      </c>
      <c r="D212" t="s">
        <v>666</v>
      </c>
      <c r="E212" t="str">
        <f t="shared" si="3"/>
        <v xml:space="preserve"> 4.44%</v>
      </c>
    </row>
    <row r="213" spans="1:5" x14ac:dyDescent="0.25">
      <c r="A213" t="s">
        <v>667</v>
      </c>
      <c r="B213" t="s">
        <v>668</v>
      </c>
      <c r="D213" t="s">
        <v>669</v>
      </c>
      <c r="E213" t="str">
        <f t="shared" si="3"/>
        <v xml:space="preserve"> 4.38%</v>
      </c>
    </row>
    <row r="214" spans="1:5" x14ac:dyDescent="0.25">
      <c r="A214" t="s">
        <v>670</v>
      </c>
      <c r="B214" t="s">
        <v>671</v>
      </c>
      <c r="D214" t="s">
        <v>515</v>
      </c>
      <c r="E214" t="str">
        <f t="shared" si="3"/>
        <v>100.00%</v>
      </c>
    </row>
    <row r="215" spans="1:5" x14ac:dyDescent="0.25">
      <c r="A215" t="s">
        <v>672</v>
      </c>
      <c r="B215" t="s">
        <v>673</v>
      </c>
      <c r="D215" t="s">
        <v>674</v>
      </c>
      <c r="E215" t="str">
        <f t="shared" si="3"/>
        <v>0.00%</v>
      </c>
    </row>
    <row r="216" spans="1:5" x14ac:dyDescent="0.25">
      <c r="A216" t="s">
        <v>675</v>
      </c>
      <c r="B216" t="s">
        <v>676</v>
      </c>
      <c r="D216" t="s">
        <v>674</v>
      </c>
      <c r="E216" t="str">
        <f t="shared" si="3"/>
        <v>0.00%</v>
      </c>
    </row>
    <row r="217" spans="1:5" x14ac:dyDescent="0.25">
      <c r="A217" t="s">
        <v>677</v>
      </c>
      <c r="B217" t="s">
        <v>678</v>
      </c>
      <c r="D217" t="s">
        <v>674</v>
      </c>
      <c r="E217" t="str">
        <f t="shared" si="3"/>
        <v>0.00%</v>
      </c>
    </row>
    <row r="218" spans="1:5" x14ac:dyDescent="0.25">
      <c r="A218" t="s">
        <v>679</v>
      </c>
      <c r="B218" t="s">
        <v>680</v>
      </c>
      <c r="D218" t="s">
        <v>515</v>
      </c>
      <c r="E218" t="str">
        <f t="shared" si="3"/>
        <v>100.00%</v>
      </c>
    </row>
    <row r="219" spans="1:5" x14ac:dyDescent="0.25">
      <c r="A219" t="s">
        <v>681</v>
      </c>
      <c r="B219" t="s">
        <v>676</v>
      </c>
      <c r="D219" t="s">
        <v>674</v>
      </c>
      <c r="E219" t="str">
        <f t="shared" si="3"/>
        <v>0.00%</v>
      </c>
    </row>
    <row r="220" spans="1:5" x14ac:dyDescent="0.25">
      <c r="A220" t="s">
        <v>682</v>
      </c>
      <c r="B220" t="s">
        <v>683</v>
      </c>
      <c r="D220" t="s">
        <v>684</v>
      </c>
      <c r="E220" t="str">
        <f t="shared" si="3"/>
        <v>14.80%</v>
      </c>
    </row>
    <row r="221" spans="1:5" x14ac:dyDescent="0.25">
      <c r="A221" t="s">
        <v>685</v>
      </c>
      <c r="B221" t="s">
        <v>686</v>
      </c>
      <c r="D221" t="s">
        <v>687</v>
      </c>
      <c r="E221" t="str">
        <f t="shared" si="3"/>
        <v xml:space="preserve"> 5.94%</v>
      </c>
    </row>
    <row r="222" spans="1:5" x14ac:dyDescent="0.25">
      <c r="A222" t="s">
        <v>688</v>
      </c>
      <c r="B222" t="s">
        <v>689</v>
      </c>
      <c r="D222" t="s">
        <v>690</v>
      </c>
      <c r="E222" t="str">
        <f t="shared" si="3"/>
        <v xml:space="preserve"> 9.82%</v>
      </c>
    </row>
    <row r="223" spans="1:5" x14ac:dyDescent="0.25">
      <c r="A223" t="s">
        <v>691</v>
      </c>
      <c r="B223" t="s">
        <v>692</v>
      </c>
      <c r="D223" t="s">
        <v>693</v>
      </c>
      <c r="E223" t="str">
        <f t="shared" si="3"/>
        <v>18.17%</v>
      </c>
    </row>
    <row r="224" spans="1:5" x14ac:dyDescent="0.25">
      <c r="A224" t="s">
        <v>694</v>
      </c>
      <c r="B224" t="s">
        <v>695</v>
      </c>
      <c r="D224" t="s">
        <v>696</v>
      </c>
      <c r="E224" t="str">
        <f t="shared" si="3"/>
        <v>51.28%</v>
      </c>
    </row>
    <row r="225" spans="1:5" x14ac:dyDescent="0.25">
      <c r="A225" t="s">
        <v>697</v>
      </c>
      <c r="B225" t="s">
        <v>698</v>
      </c>
      <c r="D225" t="s">
        <v>674</v>
      </c>
      <c r="E225" t="str">
        <f t="shared" si="3"/>
        <v>0.00%</v>
      </c>
    </row>
    <row r="226" spans="1:5" x14ac:dyDescent="0.25">
      <c r="A226" t="s">
        <v>699</v>
      </c>
      <c r="B226" t="s">
        <v>700</v>
      </c>
      <c r="C226">
        <v>1300.4000000000001</v>
      </c>
      <c r="E226">
        <f t="shared" si="3"/>
        <v>1300.4000000000001</v>
      </c>
    </row>
    <row r="227" spans="1:5" x14ac:dyDescent="0.25">
      <c r="A227" t="s">
        <v>701</v>
      </c>
      <c r="B227" t="s">
        <v>702</v>
      </c>
      <c r="D227" t="s">
        <v>703</v>
      </c>
      <c r="E227" t="str">
        <f t="shared" si="3"/>
        <v>0 – 1 000 000</v>
      </c>
    </row>
    <row r="228" spans="1:5" x14ac:dyDescent="0.25">
      <c r="A228" t="s">
        <v>704</v>
      </c>
      <c r="B228" t="s">
        <v>702</v>
      </c>
      <c r="D228" t="s">
        <v>705</v>
      </c>
      <c r="E228" t="str">
        <f t="shared" si="3"/>
        <v>1 000 000 – 2 000 000</v>
      </c>
    </row>
    <row r="229" spans="1:5" x14ac:dyDescent="0.25">
      <c r="A229" t="s">
        <v>706</v>
      </c>
      <c r="B229" t="s">
        <v>702</v>
      </c>
      <c r="D229" t="s">
        <v>707</v>
      </c>
      <c r="E229" t="str">
        <f t="shared" si="3"/>
        <v>2 000 000 – 3 000 000</v>
      </c>
    </row>
    <row r="230" spans="1:5" x14ac:dyDescent="0.25">
      <c r="A230" t="s">
        <v>708</v>
      </c>
      <c r="B230" t="s">
        <v>702</v>
      </c>
      <c r="D230" t="s">
        <v>709</v>
      </c>
      <c r="E230" t="str">
        <f t="shared" si="3"/>
        <v>more</v>
      </c>
    </row>
    <row r="231" spans="1:5" x14ac:dyDescent="0.25">
      <c r="A231" t="s">
        <v>710</v>
      </c>
      <c r="B231" t="s">
        <v>711</v>
      </c>
      <c r="C231">
        <v>3521.8</v>
      </c>
      <c r="E231">
        <f t="shared" si="3"/>
        <v>3521.8</v>
      </c>
    </row>
    <row r="232" spans="1:5" x14ac:dyDescent="0.25">
      <c r="A232" t="s">
        <v>712</v>
      </c>
      <c r="B232" t="s">
        <v>713</v>
      </c>
      <c r="C232">
        <v>5528.8</v>
      </c>
      <c r="E232">
        <f t="shared" si="3"/>
        <v>5528.8</v>
      </c>
    </row>
    <row r="233" spans="1:5" x14ac:dyDescent="0.25">
      <c r="A233" t="s">
        <v>714</v>
      </c>
      <c r="B233" t="s">
        <v>715</v>
      </c>
      <c r="C233">
        <v>3306.6</v>
      </c>
      <c r="E233">
        <f t="shared" si="3"/>
        <v>3306.6</v>
      </c>
    </row>
    <row r="234" spans="1:5" x14ac:dyDescent="0.25">
      <c r="A234" t="s">
        <v>716</v>
      </c>
      <c r="B234" t="s">
        <v>717</v>
      </c>
      <c r="C234">
        <v>3783.9</v>
      </c>
      <c r="E234">
        <f t="shared" si="3"/>
        <v>3783.9</v>
      </c>
    </row>
    <row r="235" spans="1:5" x14ac:dyDescent="0.25">
      <c r="A235" t="s">
        <v>718</v>
      </c>
      <c r="B235" t="s">
        <v>703</v>
      </c>
      <c r="C235">
        <v>6134</v>
      </c>
      <c r="E235">
        <f t="shared" si="3"/>
        <v>6134</v>
      </c>
    </row>
    <row r="236" spans="1:5" x14ac:dyDescent="0.25">
      <c r="A236" t="s">
        <v>719</v>
      </c>
      <c r="B236" t="s">
        <v>705</v>
      </c>
      <c r="C236">
        <v>3990</v>
      </c>
      <c r="E236">
        <f t="shared" si="3"/>
        <v>3990</v>
      </c>
    </row>
    <row r="237" spans="1:5" x14ac:dyDescent="0.25">
      <c r="A237" t="s">
        <v>720</v>
      </c>
      <c r="B237" t="s">
        <v>707</v>
      </c>
      <c r="C237">
        <v>1394</v>
      </c>
      <c r="E237">
        <f t="shared" si="3"/>
        <v>1394</v>
      </c>
    </row>
    <row r="238" spans="1:5" x14ac:dyDescent="0.25">
      <c r="A238" t="s">
        <v>721</v>
      </c>
      <c r="B238" t="s">
        <v>709</v>
      </c>
      <c r="C238">
        <v>894</v>
      </c>
      <c r="E238">
        <f t="shared" si="3"/>
        <v>894</v>
      </c>
    </row>
    <row r="239" spans="1:5" x14ac:dyDescent="0.25">
      <c r="A239" t="s">
        <v>722</v>
      </c>
      <c r="B239" t="s">
        <v>723</v>
      </c>
      <c r="D239" t="s">
        <v>724</v>
      </c>
      <c r="E239" t="str">
        <f t="shared" si="3"/>
        <v>63.29%</v>
      </c>
    </row>
    <row r="240" spans="1:5" x14ac:dyDescent="0.25">
      <c r="A240" t="s">
        <v>725</v>
      </c>
      <c r="B240" t="s">
        <v>726</v>
      </c>
      <c r="C240">
        <v>2165.3000000000002</v>
      </c>
      <c r="E240">
        <f t="shared" si="3"/>
        <v>2165.3000000000002</v>
      </c>
    </row>
    <row r="241" spans="1:5" x14ac:dyDescent="0.25">
      <c r="A241" t="s">
        <v>727</v>
      </c>
      <c r="B241" t="s">
        <v>728</v>
      </c>
      <c r="C241">
        <v>1576.9</v>
      </c>
      <c r="E241">
        <f t="shared" si="3"/>
        <v>1576.9</v>
      </c>
    </row>
    <row r="242" spans="1:5" x14ac:dyDescent="0.25">
      <c r="A242" t="s">
        <v>729</v>
      </c>
      <c r="B242" t="s">
        <v>730</v>
      </c>
      <c r="C242">
        <v>1892.8</v>
      </c>
      <c r="E242">
        <f t="shared" si="3"/>
        <v>1892.8</v>
      </c>
    </row>
    <row r="243" spans="1:5" x14ac:dyDescent="0.25">
      <c r="A243" t="s">
        <v>731</v>
      </c>
      <c r="B243" t="s">
        <v>732</v>
      </c>
      <c r="C243">
        <v>2751.1</v>
      </c>
      <c r="E243">
        <f t="shared" si="3"/>
        <v>2751.1</v>
      </c>
    </row>
    <row r="244" spans="1:5" x14ac:dyDescent="0.25">
      <c r="A244" t="s">
        <v>733</v>
      </c>
      <c r="B244" t="s">
        <v>734</v>
      </c>
      <c r="C244">
        <v>7754.9</v>
      </c>
      <c r="E244">
        <f t="shared" si="3"/>
        <v>7754.9</v>
      </c>
    </row>
    <row r="245" spans="1:5" x14ac:dyDescent="0.25">
      <c r="A245" t="s">
        <v>735</v>
      </c>
      <c r="B245" t="s">
        <v>736</v>
      </c>
      <c r="C245">
        <v>0</v>
      </c>
      <c r="E245">
        <f t="shared" si="3"/>
        <v>0</v>
      </c>
    </row>
    <row r="246" spans="1:5" x14ac:dyDescent="0.25">
      <c r="A246" t="s">
        <v>737</v>
      </c>
      <c r="B246" t="s">
        <v>738</v>
      </c>
      <c r="C246">
        <v>0</v>
      </c>
      <c r="E246">
        <f t="shared" si="3"/>
        <v>0</v>
      </c>
    </row>
    <row r="247" spans="1:5" x14ac:dyDescent="0.25">
      <c r="A247" t="s">
        <v>739</v>
      </c>
      <c r="B247" t="s">
        <v>740</v>
      </c>
      <c r="C247">
        <v>0</v>
      </c>
      <c r="E247">
        <f t="shared" si="3"/>
        <v>0</v>
      </c>
    </row>
    <row r="248" spans="1:5" x14ac:dyDescent="0.25">
      <c r="A248" t="s">
        <v>741</v>
      </c>
      <c r="B248" t="s">
        <v>742</v>
      </c>
      <c r="C248">
        <v>3035</v>
      </c>
      <c r="E248">
        <f t="shared" si="3"/>
        <v>3035</v>
      </c>
    </row>
    <row r="249" spans="1:5" x14ac:dyDescent="0.25">
      <c r="A249" t="s">
        <v>743</v>
      </c>
      <c r="B249" t="s">
        <v>744</v>
      </c>
      <c r="C249">
        <v>1362</v>
      </c>
      <c r="E249">
        <f t="shared" si="3"/>
        <v>1362</v>
      </c>
    </row>
    <row r="250" spans="1:5" x14ac:dyDescent="0.25">
      <c r="A250" t="s">
        <v>745</v>
      </c>
      <c r="B250" t="s">
        <v>746</v>
      </c>
      <c r="C250">
        <v>1442</v>
      </c>
      <c r="E250">
        <f t="shared" si="3"/>
        <v>1442</v>
      </c>
    </row>
    <row r="251" spans="1:5" x14ac:dyDescent="0.25">
      <c r="A251" t="s">
        <v>747</v>
      </c>
      <c r="B251" t="s">
        <v>748</v>
      </c>
      <c r="C251">
        <v>1871</v>
      </c>
      <c r="E251">
        <f t="shared" si="3"/>
        <v>1871</v>
      </c>
    </row>
    <row r="252" spans="1:5" x14ac:dyDescent="0.25">
      <c r="A252" t="s">
        <v>749</v>
      </c>
      <c r="B252" t="s">
        <v>750</v>
      </c>
      <c r="C252">
        <v>4702</v>
      </c>
      <c r="E252">
        <f t="shared" si="3"/>
        <v>4702</v>
      </c>
    </row>
    <row r="253" spans="1:5" x14ac:dyDescent="0.25">
      <c r="A253" t="s">
        <v>751</v>
      </c>
      <c r="B253" t="s">
        <v>752</v>
      </c>
      <c r="C253">
        <v>0</v>
      </c>
      <c r="E253">
        <f t="shared" si="3"/>
        <v>0</v>
      </c>
    </row>
    <row r="254" spans="1:5" x14ac:dyDescent="0.25">
      <c r="A254" t="s">
        <v>753</v>
      </c>
      <c r="B254" t="s">
        <v>754</v>
      </c>
      <c r="C254">
        <v>0</v>
      </c>
      <c r="E254">
        <f t="shared" si="3"/>
        <v>0</v>
      </c>
    </row>
    <row r="255" spans="1:5" x14ac:dyDescent="0.25">
      <c r="A255" t="s">
        <v>755</v>
      </c>
      <c r="B255" t="s">
        <v>756</v>
      </c>
      <c r="C255">
        <v>0</v>
      </c>
      <c r="E255">
        <f t="shared" si="3"/>
        <v>0</v>
      </c>
    </row>
    <row r="256" spans="1:5" x14ac:dyDescent="0.25">
      <c r="A256" t="s">
        <v>757</v>
      </c>
      <c r="B256" t="s">
        <v>758</v>
      </c>
      <c r="D256" t="s">
        <v>515</v>
      </c>
      <c r="E256" t="str">
        <f t="shared" si="3"/>
        <v>100.00%</v>
      </c>
    </row>
    <row r="257" spans="1:5" x14ac:dyDescent="0.25">
      <c r="A257" t="s">
        <v>759</v>
      </c>
      <c r="B257" t="s">
        <v>760</v>
      </c>
      <c r="D257" t="s">
        <v>674</v>
      </c>
      <c r="E257" t="str">
        <f t="shared" si="3"/>
        <v>0.00%</v>
      </c>
    </row>
    <row r="258" spans="1:5" x14ac:dyDescent="0.25">
      <c r="A258" t="s">
        <v>761</v>
      </c>
      <c r="B258" t="s">
        <v>762</v>
      </c>
      <c r="D258" t="s">
        <v>674</v>
      </c>
      <c r="E258" t="str">
        <f t="shared" ref="E258:E298" si="4">IF(ISBLANK(C258), D258, C258)</f>
        <v>0.00%</v>
      </c>
    </row>
    <row r="259" spans="1:5" x14ac:dyDescent="0.25">
      <c r="A259" t="s">
        <v>763</v>
      </c>
      <c r="B259" t="s">
        <v>764</v>
      </c>
      <c r="D259" t="s">
        <v>674</v>
      </c>
      <c r="E259" t="str">
        <f t="shared" si="4"/>
        <v>0.00%</v>
      </c>
    </row>
    <row r="260" spans="1:5" x14ac:dyDescent="0.25">
      <c r="A260" t="s">
        <v>765</v>
      </c>
      <c r="B260" t="s">
        <v>766</v>
      </c>
      <c r="D260" t="s">
        <v>674</v>
      </c>
      <c r="E260" t="str">
        <f t="shared" si="4"/>
        <v>0.00%</v>
      </c>
    </row>
    <row r="261" spans="1:5" x14ac:dyDescent="0.25">
      <c r="A261" t="s">
        <v>767</v>
      </c>
      <c r="B261" t="s">
        <v>676</v>
      </c>
      <c r="D261" t="s">
        <v>674</v>
      </c>
      <c r="E261" t="str">
        <f t="shared" si="4"/>
        <v>0.00%</v>
      </c>
    </row>
    <row r="262" spans="1:5" x14ac:dyDescent="0.25">
      <c r="A262" t="s">
        <v>768</v>
      </c>
      <c r="B262" t="s">
        <v>769</v>
      </c>
      <c r="D262" t="s">
        <v>515</v>
      </c>
      <c r="E262" t="str">
        <f t="shared" si="4"/>
        <v>100.00%</v>
      </c>
    </row>
    <row r="263" spans="1:5" x14ac:dyDescent="0.25">
      <c r="A263" t="s">
        <v>770</v>
      </c>
      <c r="B263" t="s">
        <v>771</v>
      </c>
      <c r="D263" t="s">
        <v>674</v>
      </c>
      <c r="E263" t="str">
        <f t="shared" si="4"/>
        <v>0.00%</v>
      </c>
    </row>
    <row r="264" spans="1:5" x14ac:dyDescent="0.25">
      <c r="A264" t="s">
        <v>772</v>
      </c>
      <c r="B264" t="s">
        <v>676</v>
      </c>
      <c r="D264" t="s">
        <v>674</v>
      </c>
      <c r="E264" t="str">
        <f t="shared" si="4"/>
        <v>0.00%</v>
      </c>
    </row>
    <row r="265" spans="1:5" x14ac:dyDescent="0.25">
      <c r="A265" t="s">
        <v>773</v>
      </c>
      <c r="B265" t="s">
        <v>774</v>
      </c>
      <c r="D265" t="s">
        <v>775</v>
      </c>
      <c r="E265" t="str">
        <f t="shared" si="4"/>
        <v>ND2</v>
      </c>
    </row>
    <row r="266" spans="1:5" x14ac:dyDescent="0.25">
      <c r="A266" t="s">
        <v>776</v>
      </c>
      <c r="B266" t="s">
        <v>774</v>
      </c>
      <c r="D266" t="s">
        <v>775</v>
      </c>
      <c r="E266" t="str">
        <f t="shared" si="4"/>
        <v>ND2</v>
      </c>
    </row>
    <row r="267" spans="1:5" x14ac:dyDescent="0.25">
      <c r="A267" t="s">
        <v>777</v>
      </c>
      <c r="B267" t="s">
        <v>774</v>
      </c>
      <c r="D267" t="s">
        <v>775</v>
      </c>
      <c r="E267" t="str">
        <f t="shared" si="4"/>
        <v>ND2</v>
      </c>
    </row>
    <row r="268" spans="1:5" x14ac:dyDescent="0.25">
      <c r="A268" t="s">
        <v>778</v>
      </c>
      <c r="B268" t="s">
        <v>774</v>
      </c>
      <c r="D268" t="s">
        <v>775</v>
      </c>
      <c r="E268" t="str">
        <f t="shared" si="4"/>
        <v>ND2</v>
      </c>
    </row>
    <row r="269" spans="1:5" x14ac:dyDescent="0.25">
      <c r="A269" t="s">
        <v>779</v>
      </c>
      <c r="B269" t="s">
        <v>774</v>
      </c>
      <c r="D269" t="s">
        <v>775</v>
      </c>
      <c r="E269" t="str">
        <f t="shared" si="4"/>
        <v>ND2</v>
      </c>
    </row>
    <row r="270" spans="1:5" x14ac:dyDescent="0.25">
      <c r="A270" t="s">
        <v>780</v>
      </c>
      <c r="B270" t="s">
        <v>774</v>
      </c>
      <c r="D270" t="s">
        <v>775</v>
      </c>
      <c r="E270" t="str">
        <f t="shared" si="4"/>
        <v>ND2</v>
      </c>
    </row>
    <row r="271" spans="1:5" x14ac:dyDescent="0.25">
      <c r="A271" t="s">
        <v>781</v>
      </c>
      <c r="B271" t="s">
        <v>774</v>
      </c>
      <c r="D271" t="s">
        <v>775</v>
      </c>
      <c r="E271" t="str">
        <f t="shared" si="4"/>
        <v>ND2</v>
      </c>
    </row>
    <row r="272" spans="1:5" x14ac:dyDescent="0.25">
      <c r="A272" t="s">
        <v>782</v>
      </c>
      <c r="B272" t="s">
        <v>774</v>
      </c>
      <c r="D272" t="s">
        <v>775</v>
      </c>
      <c r="E272" t="str">
        <f t="shared" si="4"/>
        <v>ND2</v>
      </c>
    </row>
    <row r="273" spans="1:5" x14ac:dyDescent="0.25">
      <c r="A273" t="s">
        <v>783</v>
      </c>
      <c r="B273" t="s">
        <v>774</v>
      </c>
      <c r="D273" t="s">
        <v>775</v>
      </c>
      <c r="E273" t="str">
        <f t="shared" si="4"/>
        <v>ND2</v>
      </c>
    </row>
    <row r="274" spans="1:5" x14ac:dyDescent="0.25">
      <c r="A274" t="s">
        <v>784</v>
      </c>
      <c r="B274" t="s">
        <v>785</v>
      </c>
      <c r="D274" t="s">
        <v>775</v>
      </c>
      <c r="E274" t="str">
        <f t="shared" si="4"/>
        <v>ND2</v>
      </c>
    </row>
    <row r="275" spans="1:5" x14ac:dyDescent="0.25">
      <c r="A275" t="s">
        <v>786</v>
      </c>
      <c r="B275" t="s">
        <v>785</v>
      </c>
      <c r="D275" t="s">
        <v>775</v>
      </c>
      <c r="E275" t="str">
        <f t="shared" si="4"/>
        <v>ND2</v>
      </c>
    </row>
    <row r="276" spans="1:5" x14ac:dyDescent="0.25">
      <c r="A276" t="s">
        <v>787</v>
      </c>
      <c r="B276" t="s">
        <v>785</v>
      </c>
      <c r="D276" t="s">
        <v>775</v>
      </c>
      <c r="E276" t="str">
        <f t="shared" si="4"/>
        <v>ND2</v>
      </c>
    </row>
    <row r="277" spans="1:5" x14ac:dyDescent="0.25">
      <c r="A277" t="s">
        <v>788</v>
      </c>
      <c r="B277" t="s">
        <v>785</v>
      </c>
      <c r="D277" t="s">
        <v>775</v>
      </c>
      <c r="E277" t="str">
        <f t="shared" si="4"/>
        <v>ND2</v>
      </c>
    </row>
    <row r="278" spans="1:5" x14ac:dyDescent="0.25">
      <c r="A278" t="s">
        <v>789</v>
      </c>
      <c r="B278" t="s">
        <v>785</v>
      </c>
      <c r="D278" t="s">
        <v>775</v>
      </c>
      <c r="E278" t="str">
        <f t="shared" si="4"/>
        <v>ND2</v>
      </c>
    </row>
    <row r="279" spans="1:5" x14ac:dyDescent="0.25">
      <c r="A279" t="s">
        <v>790</v>
      </c>
      <c r="B279" t="s">
        <v>785</v>
      </c>
      <c r="D279" t="s">
        <v>775</v>
      </c>
      <c r="E279" t="str">
        <f t="shared" si="4"/>
        <v>ND2</v>
      </c>
    </row>
    <row r="280" spans="1:5" x14ac:dyDescent="0.25">
      <c r="A280" t="s">
        <v>791</v>
      </c>
      <c r="B280" t="s">
        <v>785</v>
      </c>
      <c r="D280" t="s">
        <v>775</v>
      </c>
      <c r="E280" t="str">
        <f t="shared" si="4"/>
        <v>ND2</v>
      </c>
    </row>
    <row r="281" spans="1:5" x14ac:dyDescent="0.25">
      <c r="A281" t="s">
        <v>792</v>
      </c>
      <c r="B281" t="s">
        <v>785</v>
      </c>
      <c r="D281" t="s">
        <v>775</v>
      </c>
      <c r="E281" t="str">
        <f t="shared" si="4"/>
        <v>ND2</v>
      </c>
    </row>
    <row r="282" spans="1:5" x14ac:dyDescent="0.25">
      <c r="A282" t="s">
        <v>793</v>
      </c>
      <c r="B282" t="s">
        <v>785</v>
      </c>
      <c r="D282" t="s">
        <v>775</v>
      </c>
      <c r="E282" t="str">
        <f t="shared" si="4"/>
        <v>ND2</v>
      </c>
    </row>
    <row r="283" spans="1:5" x14ac:dyDescent="0.25">
      <c r="A283" t="s">
        <v>794</v>
      </c>
      <c r="B283" t="s">
        <v>795</v>
      </c>
      <c r="D283" t="s">
        <v>796</v>
      </c>
      <c r="E283" t="str">
        <f t="shared" si="4"/>
        <v>BNY Mellon Corporate Trustee Services Limited</v>
      </c>
    </row>
    <row r="284" spans="1:5" x14ac:dyDescent="0.25">
      <c r="A284" t="s">
        <v>797</v>
      </c>
      <c r="B284" t="s">
        <v>798</v>
      </c>
      <c r="D284" t="s">
        <v>799</v>
      </c>
      <c r="E284" t="str">
        <f t="shared" si="4"/>
        <v>2138009FOQYJ464QNK39</v>
      </c>
    </row>
    <row r="285" spans="1:5" x14ac:dyDescent="0.25">
      <c r="A285" t="s">
        <v>800</v>
      </c>
      <c r="B285" t="s">
        <v>801</v>
      </c>
      <c r="D285" t="s">
        <v>802</v>
      </c>
      <c r="E285" t="str">
        <f t="shared" si="4"/>
        <v>Deloitte Audit s.r.o.</v>
      </c>
    </row>
    <row r="286" spans="1:5" x14ac:dyDescent="0.25">
      <c r="A286" t="s">
        <v>803</v>
      </c>
      <c r="B286" t="s">
        <v>804</v>
      </c>
      <c r="D286" t="s">
        <v>805</v>
      </c>
      <c r="E286" t="str">
        <f t="shared" si="4"/>
        <v>549300LSCMJ7F6YV8Q32</v>
      </c>
    </row>
    <row r="287" spans="1:5" x14ac:dyDescent="0.25">
      <c r="A287" t="s">
        <v>806</v>
      </c>
      <c r="B287" t="s">
        <v>807</v>
      </c>
      <c r="D287" t="s">
        <v>808</v>
      </c>
      <c r="E287" t="str">
        <f t="shared" si="4"/>
        <v>SOCIETE GENERALE SA</v>
      </c>
    </row>
    <row r="288" spans="1:5" x14ac:dyDescent="0.25">
      <c r="A288" t="s">
        <v>809</v>
      </c>
      <c r="B288" t="s">
        <v>810</v>
      </c>
      <c r="D288" t="s">
        <v>775</v>
      </c>
      <c r="E288" t="str">
        <f t="shared" si="4"/>
        <v>ND2</v>
      </c>
    </row>
    <row r="289" spans="1:5" x14ac:dyDescent="0.25">
      <c r="A289" t="s">
        <v>811</v>
      </c>
      <c r="B289" t="s">
        <v>812</v>
      </c>
      <c r="D289" t="s">
        <v>813</v>
      </c>
      <c r="E289" t="str">
        <f t="shared" si="4"/>
        <v>O2RNE8IBXP4R0TD8PU41</v>
      </c>
    </row>
    <row r="290" spans="1:5" x14ac:dyDescent="0.25">
      <c r="A290" t="s">
        <v>814</v>
      </c>
      <c r="B290" t="s">
        <v>815</v>
      </c>
      <c r="D290" t="s">
        <v>816</v>
      </c>
      <c r="E290" t="str">
        <f t="shared" si="4"/>
        <v>FX</v>
      </c>
    </row>
    <row r="291" spans="1:5" x14ac:dyDescent="0.25">
      <c r="A291" t="s">
        <v>817</v>
      </c>
      <c r="B291" t="s">
        <v>818</v>
      </c>
      <c r="C291">
        <v>62.1</v>
      </c>
      <c r="E291">
        <f t="shared" si="4"/>
        <v>62.1</v>
      </c>
    </row>
    <row r="292" spans="1:5" x14ac:dyDescent="0.25">
      <c r="A292" t="s">
        <v>819</v>
      </c>
      <c r="B292" t="s">
        <v>820</v>
      </c>
      <c r="C292">
        <v>250.5</v>
      </c>
      <c r="E292">
        <f t="shared" si="4"/>
        <v>250.5</v>
      </c>
    </row>
    <row r="293" spans="1:5" x14ac:dyDescent="0.25">
      <c r="A293" t="s">
        <v>821</v>
      </c>
      <c r="B293" t="s">
        <v>822</v>
      </c>
      <c r="D293" t="s">
        <v>823</v>
      </c>
      <c r="E293" t="str">
        <f t="shared" si="4"/>
        <v>99.71%</v>
      </c>
    </row>
    <row r="294" spans="1:5" x14ac:dyDescent="0.25">
      <c r="A294" t="s">
        <v>824</v>
      </c>
      <c r="B294" t="s">
        <v>825</v>
      </c>
      <c r="D294" t="s">
        <v>826</v>
      </c>
      <c r="E294" t="str">
        <f t="shared" si="4"/>
        <v xml:space="preserve"> 0.22%</v>
      </c>
    </row>
    <row r="295" spans="1:5" x14ac:dyDescent="0.25">
      <c r="A295" t="s">
        <v>827</v>
      </c>
      <c r="B295" t="s">
        <v>828</v>
      </c>
      <c r="D295" t="s">
        <v>829</v>
      </c>
      <c r="E295" t="str">
        <f t="shared" si="4"/>
        <v xml:space="preserve"> 0.07%</v>
      </c>
    </row>
    <row r="296" spans="1:5" x14ac:dyDescent="0.25">
      <c r="A296" t="s">
        <v>830</v>
      </c>
      <c r="B296" t="s">
        <v>831</v>
      </c>
      <c r="D296" t="s">
        <v>832</v>
      </c>
      <c r="E296" t="str">
        <f t="shared" si="4"/>
        <v xml:space="preserve"> 0.00%</v>
      </c>
    </row>
    <row r="297" spans="1:5" x14ac:dyDescent="0.25">
      <c r="A297" t="s">
        <v>833</v>
      </c>
      <c r="B297" t="s">
        <v>834</v>
      </c>
      <c r="D297" t="s">
        <v>832</v>
      </c>
      <c r="E297" t="str">
        <f t="shared" si="4"/>
        <v xml:space="preserve"> 0.00%</v>
      </c>
    </row>
    <row r="298" spans="1:5" x14ac:dyDescent="0.25">
      <c r="A298" t="s">
        <v>835</v>
      </c>
      <c r="B298" t="s">
        <v>836</v>
      </c>
      <c r="D298" t="s">
        <v>832</v>
      </c>
      <c r="E298" t="str">
        <f t="shared" si="4"/>
        <v xml:space="preserve"> 0.00%</v>
      </c>
    </row>
  </sheetData>
  <pageMargins left="0.7" right="0.7" top="0.75" bottom="0.75" header="0.51180555555555496" footer="0.51180555555555496"/>
  <pageSetup paperSize="9"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J413"/>
  <sheetViews>
    <sheetView topLeftCell="A146" zoomScale="70" zoomScaleNormal="70" workbookViewId="0">
      <selection activeCell="D42" sqref="D42"/>
    </sheetView>
  </sheetViews>
  <sheetFormatPr defaultColWidth="8.85546875" defaultRowHeight="15" outlineLevelRow="1" x14ac:dyDescent="0.25"/>
  <cols>
    <col min="1" max="1" width="13.28515625" style="43" customWidth="1"/>
    <col min="2" max="2" width="60.7109375" style="43" customWidth="1"/>
    <col min="3" max="3" width="39.140625" style="43" customWidth="1"/>
    <col min="4" max="4" width="35.140625" style="43" customWidth="1"/>
    <col min="5" max="5" width="6.7109375" style="43" customWidth="1"/>
    <col min="6" max="6" width="41.7109375" style="43" customWidth="1"/>
    <col min="7" max="7" width="41.7109375" style="44" customWidth="1"/>
    <col min="8" max="8" width="7.28515625" style="43" customWidth="1"/>
    <col min="9" max="9" width="71.85546875" style="43" customWidth="1"/>
    <col min="10" max="11" width="47.7109375" style="43" customWidth="1"/>
    <col min="12" max="12" width="7.28515625" style="43" customWidth="1"/>
    <col min="13" max="13" width="25.7109375" style="43" customWidth="1"/>
    <col min="14" max="14" width="25.7109375" style="44" customWidth="1"/>
    <col min="15" max="1024" width="8.85546875" style="45"/>
  </cols>
  <sheetData>
    <row r="1" spans="1:13" ht="31.5" x14ac:dyDescent="0.25">
      <c r="A1" s="2" t="s">
        <v>837</v>
      </c>
      <c r="B1" s="2"/>
      <c r="C1" s="44"/>
      <c r="D1" s="44"/>
      <c r="E1" s="44"/>
      <c r="F1" s="23" t="s">
        <v>838</v>
      </c>
      <c r="H1" s="44"/>
      <c r="I1" s="2"/>
      <c r="J1" s="44"/>
      <c r="K1" s="44"/>
      <c r="L1" s="44"/>
      <c r="M1" s="44"/>
    </row>
    <row r="2" spans="1:13" x14ac:dyDescent="0.25">
      <c r="A2" s="44"/>
      <c r="B2" s="46"/>
      <c r="C2" s="46"/>
      <c r="D2" s="44"/>
      <c r="E2" s="44"/>
      <c r="F2" s="44"/>
      <c r="H2" s="44"/>
      <c r="L2" s="44"/>
      <c r="M2" s="44"/>
    </row>
    <row r="3" spans="1:13" ht="18.75" x14ac:dyDescent="0.25">
      <c r="A3" s="47"/>
      <c r="B3" s="48" t="s">
        <v>839</v>
      </c>
      <c r="C3" s="49" t="s">
        <v>840</v>
      </c>
      <c r="D3" s="47"/>
      <c r="E3" s="47"/>
      <c r="F3" s="44"/>
      <c r="G3" s="47"/>
      <c r="H3" s="44"/>
      <c r="L3" s="44"/>
      <c r="M3" s="44"/>
    </row>
    <row r="4" spans="1:13" x14ac:dyDescent="0.25">
      <c r="H4" s="44"/>
      <c r="L4" s="44"/>
      <c r="M4" s="44"/>
    </row>
    <row r="5" spans="1:13" ht="18.75" x14ac:dyDescent="0.25">
      <c r="A5" s="50"/>
      <c r="B5" s="51" t="s">
        <v>841</v>
      </c>
      <c r="C5" s="50"/>
      <c r="E5" s="52"/>
      <c r="F5" s="52"/>
      <c r="H5" s="44"/>
      <c r="L5" s="44"/>
      <c r="M5" s="44"/>
    </row>
    <row r="6" spans="1:13" x14ac:dyDescent="0.25">
      <c r="B6" s="53" t="s">
        <v>842</v>
      </c>
      <c r="H6" s="44"/>
      <c r="L6" s="44"/>
      <c r="M6" s="44"/>
    </row>
    <row r="7" spans="1:13" x14ac:dyDescent="0.25">
      <c r="B7" s="53" t="s">
        <v>843</v>
      </c>
      <c r="H7" s="44"/>
      <c r="L7" s="44"/>
      <c r="M7" s="44"/>
    </row>
    <row r="8" spans="1:13" x14ac:dyDescent="0.25">
      <c r="B8" s="53" t="s">
        <v>844</v>
      </c>
      <c r="F8" s="43" t="s">
        <v>845</v>
      </c>
      <c r="H8" s="44"/>
      <c r="L8" s="44"/>
      <c r="M8" s="44"/>
    </row>
    <row r="9" spans="1:13" x14ac:dyDescent="0.25">
      <c r="B9" s="53" t="s">
        <v>846</v>
      </c>
      <c r="H9" s="44"/>
      <c r="L9" s="44"/>
      <c r="M9" s="44"/>
    </row>
    <row r="10" spans="1:13" x14ac:dyDescent="0.25">
      <c r="B10" s="53" t="s">
        <v>847</v>
      </c>
      <c r="H10" s="44"/>
      <c r="L10" s="44"/>
      <c r="M10" s="44"/>
    </row>
    <row r="11" spans="1:13" x14ac:dyDescent="0.25">
      <c r="B11" s="54" t="s">
        <v>848</v>
      </c>
      <c r="H11" s="44"/>
      <c r="L11" s="44"/>
      <c r="M11" s="44"/>
    </row>
    <row r="12" spans="1:13" x14ac:dyDescent="0.25">
      <c r="B12" s="55"/>
      <c r="H12" s="44"/>
      <c r="L12" s="44"/>
      <c r="M12" s="44"/>
    </row>
    <row r="13" spans="1:13" ht="37.5" x14ac:dyDescent="0.25">
      <c r="A13" s="56" t="s">
        <v>849</v>
      </c>
      <c r="B13" s="56" t="s">
        <v>842</v>
      </c>
      <c r="C13" s="57"/>
      <c r="D13" s="57"/>
      <c r="E13" s="57"/>
      <c r="F13" s="57"/>
      <c r="G13" s="58"/>
      <c r="H13" s="44"/>
      <c r="L13" s="44"/>
      <c r="M13" s="44"/>
    </row>
    <row r="14" spans="1:13" x14ac:dyDescent="0.25">
      <c r="A14" s="43" t="s">
        <v>211</v>
      </c>
      <c r="B14" s="59" t="s">
        <v>212</v>
      </c>
      <c r="C14" s="43" t="s">
        <v>213</v>
      </c>
      <c r="E14" s="52"/>
      <c r="F14" s="52"/>
      <c r="H14" s="44"/>
      <c r="L14" s="44"/>
      <c r="M14" s="44"/>
    </row>
    <row r="15" spans="1:13" x14ac:dyDescent="0.25">
      <c r="A15" s="43" t="s">
        <v>214</v>
      </c>
      <c r="B15" s="59" t="s">
        <v>215</v>
      </c>
      <c r="C15" s="60" t="s">
        <v>216</v>
      </c>
      <c r="E15" s="52"/>
      <c r="F15" s="52"/>
      <c r="H15" s="44"/>
      <c r="L15" s="44"/>
      <c r="M15" s="44"/>
    </row>
    <row r="16" spans="1:13" ht="30" x14ac:dyDescent="0.25">
      <c r="A16" s="43" t="s">
        <v>850</v>
      </c>
      <c r="B16" s="59" t="s">
        <v>851</v>
      </c>
      <c r="C16" s="61" t="s">
        <v>852</v>
      </c>
      <c r="E16" s="52"/>
      <c r="F16" s="52"/>
      <c r="H16" s="44"/>
      <c r="L16" s="44"/>
      <c r="M16" s="44"/>
    </row>
    <row r="17" spans="1:13" x14ac:dyDescent="0.25">
      <c r="A17" s="43" t="s">
        <v>217</v>
      </c>
      <c r="B17" s="59" t="s">
        <v>853</v>
      </c>
      <c r="C17" s="60" t="s">
        <v>219</v>
      </c>
      <c r="E17" s="52"/>
      <c r="F17" s="52"/>
      <c r="H17" s="44"/>
      <c r="L17" s="44"/>
      <c r="M17" s="44"/>
    </row>
    <row r="18" spans="1:13" outlineLevel="1" x14ac:dyDescent="0.25">
      <c r="A18" s="43" t="s">
        <v>854</v>
      </c>
      <c r="B18" s="62" t="s">
        <v>855</v>
      </c>
      <c r="E18" s="52"/>
      <c r="F18" s="52"/>
      <c r="H18" s="44"/>
      <c r="L18" s="44"/>
      <c r="M18" s="44"/>
    </row>
    <row r="19" spans="1:13" outlineLevel="1" x14ac:dyDescent="0.25">
      <c r="A19" s="43" t="s">
        <v>856</v>
      </c>
      <c r="B19" s="62" t="s">
        <v>857</v>
      </c>
      <c r="E19" s="52"/>
      <c r="F19" s="52"/>
      <c r="H19" s="44"/>
      <c r="L19" s="44"/>
      <c r="M19" s="44"/>
    </row>
    <row r="20" spans="1:13" outlineLevel="1" x14ac:dyDescent="0.25">
      <c r="A20" s="43" t="s">
        <v>858</v>
      </c>
      <c r="B20" s="62"/>
      <c r="E20" s="52"/>
      <c r="F20" s="52"/>
      <c r="H20" s="44"/>
      <c r="L20" s="44"/>
      <c r="M20" s="44"/>
    </row>
    <row r="21" spans="1:13" outlineLevel="1" x14ac:dyDescent="0.25">
      <c r="A21" s="43" t="s">
        <v>859</v>
      </c>
      <c r="B21" s="62"/>
      <c r="E21" s="52"/>
      <c r="F21" s="52"/>
      <c r="H21" s="44"/>
      <c r="L21" s="44"/>
      <c r="M21" s="44"/>
    </row>
    <row r="22" spans="1:13" outlineLevel="1" x14ac:dyDescent="0.25">
      <c r="A22" s="43" t="s">
        <v>860</v>
      </c>
      <c r="B22" s="62"/>
      <c r="E22" s="52"/>
      <c r="F22" s="52"/>
      <c r="H22" s="44"/>
      <c r="L22" s="44"/>
      <c r="M22" s="44"/>
    </row>
    <row r="23" spans="1:13" outlineLevel="1" x14ac:dyDescent="0.25">
      <c r="A23" s="43" t="s">
        <v>861</v>
      </c>
      <c r="B23" s="62"/>
      <c r="E23" s="52"/>
      <c r="F23" s="52"/>
      <c r="H23" s="44"/>
      <c r="L23" s="44"/>
      <c r="M23" s="44"/>
    </row>
    <row r="24" spans="1:13" outlineLevel="1" x14ac:dyDescent="0.25">
      <c r="A24" s="43" t="s">
        <v>862</v>
      </c>
      <c r="B24" s="62"/>
      <c r="E24" s="52"/>
      <c r="F24" s="52"/>
      <c r="H24" s="44"/>
      <c r="L24" s="44"/>
      <c r="M24" s="44"/>
    </row>
    <row r="25" spans="1:13" outlineLevel="1" x14ac:dyDescent="0.25">
      <c r="A25" s="43" t="s">
        <v>863</v>
      </c>
      <c r="B25" s="62"/>
      <c r="E25" s="52"/>
      <c r="F25" s="52"/>
      <c r="H25" s="44"/>
      <c r="L25" s="44"/>
      <c r="M25" s="44"/>
    </row>
    <row r="26" spans="1:13" ht="18.75" x14ac:dyDescent="0.25">
      <c r="A26" s="57"/>
      <c r="B26" s="56" t="s">
        <v>843</v>
      </c>
      <c r="C26" s="57"/>
      <c r="D26" s="57"/>
      <c r="E26" s="57"/>
      <c r="F26" s="57"/>
      <c r="G26" s="58"/>
      <c r="H26" s="44"/>
      <c r="L26" s="44"/>
      <c r="M26" s="44"/>
    </row>
    <row r="27" spans="1:13" x14ac:dyDescent="0.25">
      <c r="A27" s="43" t="s">
        <v>864</v>
      </c>
      <c r="B27" s="63" t="s">
        <v>865</v>
      </c>
      <c r="C27" s="43" t="s">
        <v>866</v>
      </c>
      <c r="H27" s="44"/>
      <c r="L27" s="44"/>
      <c r="M27" s="44"/>
    </row>
    <row r="28" spans="1:13" x14ac:dyDescent="0.25">
      <c r="A28" s="43" t="s">
        <v>867</v>
      </c>
      <c r="B28" s="63" t="s">
        <v>868</v>
      </c>
      <c r="C28" s="43" t="s">
        <v>866</v>
      </c>
      <c r="H28" s="44"/>
      <c r="L28" s="44"/>
      <c r="M28" s="44"/>
    </row>
    <row r="29" spans="1:13" x14ac:dyDescent="0.25">
      <c r="A29" s="43" t="s">
        <v>869</v>
      </c>
      <c r="B29" s="63" t="s">
        <v>870</v>
      </c>
      <c r="C29" s="61" t="s">
        <v>871</v>
      </c>
      <c r="H29" s="44"/>
      <c r="L29" s="44"/>
      <c r="M29" s="44"/>
    </row>
    <row r="30" spans="1:13" outlineLevel="1" x14ac:dyDescent="0.25">
      <c r="A30" s="43" t="s">
        <v>872</v>
      </c>
      <c r="B30" s="63"/>
      <c r="H30" s="44"/>
      <c r="L30" s="44"/>
      <c r="M30" s="44"/>
    </row>
    <row r="31" spans="1:13" outlineLevel="1" x14ac:dyDescent="0.25">
      <c r="A31" s="43" t="s">
        <v>873</v>
      </c>
      <c r="B31" s="63"/>
      <c r="H31" s="44"/>
      <c r="L31" s="44"/>
      <c r="M31" s="44"/>
    </row>
    <row r="32" spans="1:13" outlineLevel="1" x14ac:dyDescent="0.25">
      <c r="A32" s="43" t="s">
        <v>874</v>
      </c>
      <c r="B32" s="63"/>
      <c r="H32" s="44"/>
      <c r="L32" s="44"/>
      <c r="M32" s="44"/>
    </row>
    <row r="33" spans="1:14" outlineLevel="1" x14ac:dyDescent="0.25">
      <c r="A33" s="43" t="s">
        <v>875</v>
      </c>
      <c r="B33" s="63"/>
      <c r="H33" s="44"/>
      <c r="L33" s="44"/>
      <c r="M33" s="44"/>
    </row>
    <row r="34" spans="1:14" outlineLevel="1" x14ac:dyDescent="0.25">
      <c r="A34" s="43" t="s">
        <v>876</v>
      </c>
      <c r="B34" s="63"/>
      <c r="H34" s="44"/>
      <c r="L34" s="44"/>
      <c r="M34" s="44"/>
    </row>
    <row r="35" spans="1:14" outlineLevel="1" x14ac:dyDescent="0.25">
      <c r="A35" s="43" t="s">
        <v>877</v>
      </c>
      <c r="B35" s="59"/>
      <c r="H35" s="44"/>
      <c r="L35" s="44"/>
      <c r="M35" s="44"/>
    </row>
    <row r="36" spans="1:14" ht="18.75" x14ac:dyDescent="0.25">
      <c r="A36" s="56"/>
      <c r="B36" s="56" t="s">
        <v>844</v>
      </c>
      <c r="C36" s="56"/>
      <c r="D36" s="57"/>
      <c r="E36" s="57"/>
      <c r="F36" s="57"/>
      <c r="G36" s="58"/>
      <c r="H36" s="44"/>
      <c r="L36" s="44"/>
      <c r="M36" s="44"/>
    </row>
    <row r="37" spans="1:14" ht="15" customHeight="1" x14ac:dyDescent="0.25">
      <c r="A37" s="64"/>
      <c r="B37" s="65" t="s">
        <v>878</v>
      </c>
      <c r="C37" s="64" t="s">
        <v>879</v>
      </c>
      <c r="D37" s="66"/>
      <c r="E37" s="66"/>
      <c r="F37" s="66"/>
      <c r="G37" s="67"/>
      <c r="H37" s="44"/>
      <c r="L37" s="44"/>
      <c r="M37" s="44"/>
    </row>
    <row r="38" spans="1:14" x14ac:dyDescent="0.25">
      <c r="A38" s="43" t="s">
        <v>220</v>
      </c>
      <c r="B38" s="43" t="s">
        <v>221</v>
      </c>
      <c r="C38" s="68">
        <v>16341.1</v>
      </c>
      <c r="H38" s="44"/>
      <c r="L38" s="44"/>
      <c r="M38" s="44"/>
    </row>
    <row r="39" spans="1:14" x14ac:dyDescent="0.25">
      <c r="A39" s="43" t="s">
        <v>222</v>
      </c>
      <c r="B39" s="43" t="s">
        <v>223</v>
      </c>
      <c r="C39" s="68">
        <v>13072.5</v>
      </c>
      <c r="H39" s="44"/>
      <c r="L39" s="44"/>
      <c r="M39" s="44"/>
      <c r="N39" s="45"/>
    </row>
    <row r="40" spans="1:14" outlineLevel="1" x14ac:dyDescent="0.25">
      <c r="A40" s="43" t="s">
        <v>880</v>
      </c>
      <c r="B40" s="62" t="s">
        <v>881</v>
      </c>
      <c r="C40" s="69" t="s">
        <v>482</v>
      </c>
      <c r="H40" s="44"/>
      <c r="L40" s="44"/>
      <c r="M40" s="44"/>
      <c r="N40" s="45"/>
    </row>
    <row r="41" spans="1:14" outlineLevel="1" x14ac:dyDescent="0.25">
      <c r="A41" s="43" t="s">
        <v>882</v>
      </c>
      <c r="B41" s="62" t="s">
        <v>883</v>
      </c>
      <c r="C41" s="69" t="s">
        <v>482</v>
      </c>
      <c r="H41" s="44"/>
      <c r="L41" s="44"/>
      <c r="M41" s="44"/>
      <c r="N41" s="45"/>
    </row>
    <row r="42" spans="1:14" outlineLevel="1" x14ac:dyDescent="0.25">
      <c r="A42" s="43" t="s">
        <v>884</v>
      </c>
      <c r="B42" s="62"/>
      <c r="C42" s="69"/>
      <c r="H42" s="44"/>
      <c r="L42" s="44"/>
      <c r="M42" s="44"/>
      <c r="N42" s="45"/>
    </row>
    <row r="43" spans="1:14" outlineLevel="1" x14ac:dyDescent="0.25">
      <c r="A43" s="45" t="s">
        <v>885</v>
      </c>
      <c r="H43" s="44"/>
      <c r="L43" s="44"/>
      <c r="M43" s="44"/>
      <c r="N43" s="45"/>
    </row>
    <row r="44" spans="1:14" ht="15" customHeight="1" x14ac:dyDescent="0.25">
      <c r="A44" s="64"/>
      <c r="B44" s="65" t="s">
        <v>886</v>
      </c>
      <c r="C44" s="64" t="s">
        <v>887</v>
      </c>
      <c r="D44" s="64" t="s">
        <v>888</v>
      </c>
      <c r="E44" s="66"/>
      <c r="F44" s="67" t="s">
        <v>889</v>
      </c>
      <c r="G44" s="67" t="s">
        <v>890</v>
      </c>
      <c r="H44" s="44"/>
      <c r="L44" s="44"/>
      <c r="M44" s="44"/>
      <c r="N44" s="45"/>
    </row>
    <row r="45" spans="1:14" ht="60" x14ac:dyDescent="0.25">
      <c r="A45" s="43" t="s">
        <v>891</v>
      </c>
      <c r="B45" s="43" t="s">
        <v>892</v>
      </c>
      <c r="C45" s="70">
        <v>0.02</v>
      </c>
      <c r="D45" s="70">
        <f>IF(OR(C38="[For completion]",C39="[For completion]"),"Please complete G.3.1.1 and G.3.1.2",(C38/C39-1))</f>
        <v>0.25003633581946838</v>
      </c>
      <c r="E45" s="70"/>
      <c r="F45" s="70">
        <v>0.05</v>
      </c>
      <c r="G45" s="43" t="s">
        <v>893</v>
      </c>
      <c r="H45" s="44"/>
      <c r="L45" s="44"/>
      <c r="M45" s="44"/>
      <c r="N45" s="45"/>
    </row>
    <row r="46" spans="1:14" outlineLevel="1" x14ac:dyDescent="0.25">
      <c r="A46" s="43" t="s">
        <v>894</v>
      </c>
      <c r="B46" s="62" t="s">
        <v>895</v>
      </c>
      <c r="C46" s="70"/>
      <c r="D46" s="70"/>
      <c r="E46" s="70"/>
      <c r="F46" s="70"/>
      <c r="G46" s="71"/>
      <c r="H46" s="44"/>
      <c r="L46" s="44"/>
      <c r="M46" s="44"/>
      <c r="N46" s="45"/>
    </row>
    <row r="47" spans="1:14" outlineLevel="1" x14ac:dyDescent="0.25">
      <c r="A47" s="43" t="s">
        <v>896</v>
      </c>
      <c r="B47" s="62" t="s">
        <v>897</v>
      </c>
      <c r="C47" s="70"/>
      <c r="D47" s="70"/>
      <c r="E47" s="70"/>
      <c r="F47" s="70"/>
      <c r="G47" s="71"/>
      <c r="H47" s="44"/>
      <c r="L47" s="44"/>
      <c r="M47" s="44"/>
      <c r="N47" s="45"/>
    </row>
    <row r="48" spans="1:14" outlineLevel="1" x14ac:dyDescent="0.25">
      <c r="A48" s="43" t="s">
        <v>898</v>
      </c>
      <c r="B48" s="62"/>
      <c r="C48" s="71"/>
      <c r="D48" s="71"/>
      <c r="E48" s="71"/>
      <c r="F48" s="71"/>
      <c r="G48" s="71"/>
      <c r="H48" s="44"/>
      <c r="L48" s="44"/>
      <c r="M48" s="44"/>
      <c r="N48" s="45"/>
    </row>
    <row r="49" spans="1:14" outlineLevel="1" x14ac:dyDescent="0.25">
      <c r="A49" s="43" t="s">
        <v>899</v>
      </c>
      <c r="B49" s="62"/>
      <c r="C49" s="71"/>
      <c r="D49" s="71"/>
      <c r="E49" s="71"/>
      <c r="F49" s="71"/>
      <c r="G49" s="71"/>
      <c r="H49" s="44"/>
      <c r="L49" s="44"/>
      <c r="M49" s="44"/>
      <c r="N49" s="45"/>
    </row>
    <row r="50" spans="1:14" outlineLevel="1" x14ac:dyDescent="0.25">
      <c r="A50" s="43" t="s">
        <v>900</v>
      </c>
      <c r="B50" s="62"/>
      <c r="C50" s="71"/>
      <c r="D50" s="71"/>
      <c r="E50" s="71"/>
      <c r="F50" s="71"/>
      <c r="G50" s="71"/>
      <c r="H50" s="44"/>
      <c r="L50" s="44"/>
      <c r="M50" s="44"/>
      <c r="N50" s="45"/>
    </row>
    <row r="51" spans="1:14" outlineLevel="1" x14ac:dyDescent="0.25">
      <c r="A51" s="43" t="s">
        <v>901</v>
      </c>
      <c r="B51" s="62"/>
      <c r="C51" s="71"/>
      <c r="D51" s="71"/>
      <c r="E51" s="71"/>
      <c r="F51" s="71"/>
      <c r="G51" s="71"/>
      <c r="H51" s="44"/>
      <c r="L51" s="44"/>
      <c r="M51" s="44"/>
      <c r="N51" s="45"/>
    </row>
    <row r="52" spans="1:14" ht="15" customHeight="1" x14ac:dyDescent="0.25">
      <c r="A52" s="64"/>
      <c r="B52" s="65" t="s">
        <v>902</v>
      </c>
      <c r="C52" s="64" t="s">
        <v>879</v>
      </c>
      <c r="D52" s="64"/>
      <c r="E52" s="66"/>
      <c r="F52" s="67" t="s">
        <v>903</v>
      </c>
      <c r="G52" s="67"/>
      <c r="H52" s="44"/>
      <c r="L52" s="44"/>
      <c r="M52" s="44"/>
      <c r="N52" s="45"/>
    </row>
    <row r="53" spans="1:14" x14ac:dyDescent="0.25">
      <c r="A53" s="43" t="s">
        <v>224</v>
      </c>
      <c r="B53" s="43" t="s">
        <v>904</v>
      </c>
      <c r="C53" s="68">
        <v>16141.1</v>
      </c>
      <c r="E53" s="72"/>
      <c r="F53" s="73">
        <f>IF($C$58=0,"",IF(C53="[for completion]","",C53/$C$58))</f>
        <v>0.98776092184736641</v>
      </c>
      <c r="G53" s="74"/>
      <c r="H53" s="44"/>
      <c r="L53" s="44"/>
      <c r="M53" s="44"/>
      <c r="N53" s="45"/>
    </row>
    <row r="54" spans="1:14" x14ac:dyDescent="0.25">
      <c r="A54" s="43" t="s">
        <v>226</v>
      </c>
      <c r="B54" s="43" t="s">
        <v>905</v>
      </c>
      <c r="C54" s="68">
        <v>0</v>
      </c>
      <c r="E54" s="72"/>
      <c r="F54" s="73">
        <f>IF($C$58=0,"",IF(C54="[for completion]","",C54/$C$58))</f>
        <v>0</v>
      </c>
      <c r="G54" s="74"/>
      <c r="H54" s="44"/>
      <c r="L54" s="44"/>
      <c r="M54" s="44"/>
      <c r="N54" s="45"/>
    </row>
    <row r="55" spans="1:14" x14ac:dyDescent="0.25">
      <c r="A55" s="43" t="s">
        <v>228</v>
      </c>
      <c r="B55" s="43" t="s">
        <v>906</v>
      </c>
      <c r="C55" s="68">
        <v>0</v>
      </c>
      <c r="E55" s="72"/>
      <c r="F55" s="75">
        <f>IF($C$58=0,"",IF(C55="[for completion]","",C55/$C$58))</f>
        <v>0</v>
      </c>
      <c r="G55" s="74"/>
      <c r="H55" s="44"/>
      <c r="L55" s="44"/>
      <c r="M55" s="44"/>
      <c r="N55" s="45"/>
    </row>
    <row r="56" spans="1:14" x14ac:dyDescent="0.25">
      <c r="A56" s="43" t="s">
        <v>230</v>
      </c>
      <c r="B56" s="43" t="s">
        <v>907</v>
      </c>
      <c r="C56" s="68">
        <v>0</v>
      </c>
      <c r="E56" s="72"/>
      <c r="F56" s="75">
        <f>IF($C$58=0,"",IF(C56="[for completion]","",C56/$C$58))</f>
        <v>0</v>
      </c>
      <c r="G56" s="74"/>
      <c r="H56" s="44"/>
      <c r="L56" s="44"/>
      <c r="M56" s="44"/>
      <c r="N56" s="45"/>
    </row>
    <row r="57" spans="1:14" x14ac:dyDescent="0.25">
      <c r="A57" s="43" t="s">
        <v>232</v>
      </c>
      <c r="B57" s="43" t="s">
        <v>908</v>
      </c>
      <c r="C57" s="68">
        <v>200</v>
      </c>
      <c r="E57" s="72"/>
      <c r="F57" s="73">
        <f>IF($C$58=0,"",IF(C57="[for completion]","",C57/$C$58))</f>
        <v>1.2239078152633543E-2</v>
      </c>
      <c r="G57" s="74"/>
      <c r="H57" s="44"/>
      <c r="L57" s="44"/>
      <c r="M57" s="44"/>
      <c r="N57" s="45"/>
    </row>
    <row r="58" spans="1:14" x14ac:dyDescent="0.25">
      <c r="A58" s="43" t="s">
        <v>909</v>
      </c>
      <c r="B58" s="76" t="s">
        <v>910</v>
      </c>
      <c r="C58" s="69">
        <f>SUM(C53:C57)</f>
        <v>16341.1</v>
      </c>
      <c r="D58" s="72"/>
      <c r="E58" s="72"/>
      <c r="F58" s="70">
        <f>SUM(F53:F57)</f>
        <v>1</v>
      </c>
      <c r="G58" s="74"/>
      <c r="H58" s="44"/>
      <c r="L58" s="44"/>
      <c r="M58" s="44"/>
      <c r="N58" s="45"/>
    </row>
    <row r="59" spans="1:14" outlineLevel="1" x14ac:dyDescent="0.25">
      <c r="A59" s="43" t="s">
        <v>911</v>
      </c>
      <c r="B59" s="77" t="s">
        <v>236</v>
      </c>
      <c r="C59" s="68">
        <v>200</v>
      </c>
      <c r="E59" s="72"/>
      <c r="F59" s="73">
        <f t="shared" ref="F59:F64" si="0">IF($C$58=0,"",IF(C59="[for completion]","",C59/$C$58))</f>
        <v>1.2239078152633543E-2</v>
      </c>
      <c r="G59" s="74"/>
      <c r="H59" s="44"/>
      <c r="L59" s="44"/>
      <c r="M59" s="44"/>
      <c r="N59" s="45"/>
    </row>
    <row r="60" spans="1:14" outlineLevel="1" x14ac:dyDescent="0.25">
      <c r="A60" s="43" t="s">
        <v>912</v>
      </c>
      <c r="B60" s="78" t="s">
        <v>913</v>
      </c>
      <c r="C60" s="69"/>
      <c r="E60" s="72"/>
      <c r="F60" s="73">
        <f t="shared" si="0"/>
        <v>0</v>
      </c>
      <c r="G60" s="74"/>
      <c r="H60" s="44"/>
      <c r="L60" s="44"/>
      <c r="M60" s="44"/>
      <c r="N60" s="45"/>
    </row>
    <row r="61" spans="1:14" outlineLevel="1" x14ac:dyDescent="0.25">
      <c r="A61" s="43" t="s">
        <v>914</v>
      </c>
      <c r="B61" s="78" t="s">
        <v>913</v>
      </c>
      <c r="C61" s="69"/>
      <c r="E61" s="72"/>
      <c r="F61" s="73">
        <f t="shared" si="0"/>
        <v>0</v>
      </c>
      <c r="G61" s="74"/>
      <c r="H61" s="44"/>
      <c r="L61" s="44"/>
      <c r="M61" s="44"/>
      <c r="N61" s="45"/>
    </row>
    <row r="62" spans="1:14" outlineLevel="1" x14ac:dyDescent="0.25">
      <c r="A62" s="43" t="s">
        <v>915</v>
      </c>
      <c r="B62" s="78" t="s">
        <v>913</v>
      </c>
      <c r="C62" s="69"/>
      <c r="E62" s="72"/>
      <c r="F62" s="73">
        <f t="shared" si="0"/>
        <v>0</v>
      </c>
      <c r="G62" s="74"/>
      <c r="H62" s="44"/>
      <c r="L62" s="44"/>
      <c r="M62" s="44"/>
      <c r="N62" s="45"/>
    </row>
    <row r="63" spans="1:14" outlineLevel="1" x14ac:dyDescent="0.25">
      <c r="A63" s="43" t="s">
        <v>916</v>
      </c>
      <c r="B63" s="78" t="s">
        <v>913</v>
      </c>
      <c r="C63" s="69"/>
      <c r="E63" s="72"/>
      <c r="F63" s="73">
        <f t="shared" si="0"/>
        <v>0</v>
      </c>
      <c r="G63" s="74"/>
      <c r="H63" s="44"/>
      <c r="L63" s="44"/>
      <c r="M63" s="44"/>
      <c r="N63" s="45"/>
    </row>
    <row r="64" spans="1:14" outlineLevel="1" x14ac:dyDescent="0.25">
      <c r="A64" s="43" t="s">
        <v>917</v>
      </c>
      <c r="B64" s="78" t="s">
        <v>913</v>
      </c>
      <c r="C64" s="79"/>
      <c r="D64" s="45"/>
      <c r="E64" s="45"/>
      <c r="F64" s="73">
        <f t="shared" si="0"/>
        <v>0</v>
      </c>
      <c r="G64" s="71"/>
      <c r="H64" s="44"/>
      <c r="L64" s="44"/>
      <c r="M64" s="44"/>
      <c r="N64" s="45"/>
    </row>
    <row r="65" spans="1:14" ht="15" customHeight="1" x14ac:dyDescent="0.25">
      <c r="A65" s="64"/>
      <c r="B65" s="65" t="s">
        <v>918</v>
      </c>
      <c r="C65" s="64" t="s">
        <v>919</v>
      </c>
      <c r="D65" s="64" t="s">
        <v>920</v>
      </c>
      <c r="E65" s="66"/>
      <c r="F65" s="67" t="s">
        <v>921</v>
      </c>
      <c r="G65" s="80" t="s">
        <v>922</v>
      </c>
      <c r="H65" s="44"/>
      <c r="L65" s="44"/>
      <c r="M65" s="44"/>
      <c r="N65" s="45"/>
    </row>
    <row r="66" spans="1:14" x14ac:dyDescent="0.25">
      <c r="A66" s="43" t="s">
        <v>239</v>
      </c>
      <c r="B66" s="43" t="s">
        <v>923</v>
      </c>
      <c r="C66" s="60">
        <v>11.4</v>
      </c>
      <c r="D66" s="81" t="s">
        <v>775</v>
      </c>
      <c r="E66" s="59"/>
      <c r="F66" s="82"/>
      <c r="G66" s="82"/>
      <c r="H66" s="44"/>
      <c r="L66" s="44"/>
      <c r="M66" s="44"/>
      <c r="N66" s="45"/>
    </row>
    <row r="67" spans="1:14" x14ac:dyDescent="0.25">
      <c r="E67" s="59"/>
      <c r="F67" s="82"/>
      <c r="G67" s="82"/>
      <c r="H67" s="44"/>
      <c r="L67" s="44"/>
      <c r="M67" s="44"/>
      <c r="N67" s="45"/>
    </row>
    <row r="68" spans="1:14" x14ac:dyDescent="0.25">
      <c r="B68" s="43" t="s">
        <v>924</v>
      </c>
      <c r="C68" s="59"/>
      <c r="D68" s="59"/>
      <c r="E68" s="59"/>
      <c r="F68" s="82"/>
      <c r="G68" s="82"/>
      <c r="H68" s="44"/>
      <c r="L68" s="44"/>
      <c r="M68" s="44"/>
      <c r="N68" s="45"/>
    </row>
    <row r="69" spans="1:14" x14ac:dyDescent="0.25">
      <c r="B69" s="43" t="s">
        <v>925</v>
      </c>
      <c r="E69" s="59"/>
      <c r="F69" s="82"/>
      <c r="G69" s="82"/>
      <c r="H69" s="44"/>
      <c r="L69" s="44"/>
      <c r="M69" s="44"/>
      <c r="N69" s="45"/>
    </row>
    <row r="70" spans="1:14" x14ac:dyDescent="0.25">
      <c r="A70" s="43" t="s">
        <v>241</v>
      </c>
      <c r="B70" s="44" t="s">
        <v>926</v>
      </c>
      <c r="C70" s="68">
        <v>200</v>
      </c>
      <c r="D70" s="83" t="s">
        <v>775</v>
      </c>
      <c r="E70" s="44"/>
      <c r="F70" s="73">
        <f t="shared" ref="F70:F76" si="1">IF($C$77=0,"",IF(C70="[for completion]","",C70/$C$77))</f>
        <v>1.2239078152633543E-2</v>
      </c>
      <c r="G70" s="73" t="str">
        <f t="shared" ref="G70:G76" si="2">IF($D$77=0,"",IF(D70="[Mark as ND1 if not relevant]","",D70/$D$77))</f>
        <v/>
      </c>
      <c r="H70" s="44"/>
      <c r="L70" s="44"/>
      <c r="M70" s="44"/>
      <c r="N70" s="45"/>
    </row>
    <row r="71" spans="1:14" x14ac:dyDescent="0.25">
      <c r="A71" s="43" t="s">
        <v>243</v>
      </c>
      <c r="B71" s="44" t="s">
        <v>927</v>
      </c>
      <c r="C71" s="68">
        <v>0</v>
      </c>
      <c r="D71" s="83" t="s">
        <v>775</v>
      </c>
      <c r="E71" s="44"/>
      <c r="F71" s="73">
        <f t="shared" si="1"/>
        <v>0</v>
      </c>
      <c r="G71" s="73" t="str">
        <f t="shared" si="2"/>
        <v/>
      </c>
      <c r="H71" s="44"/>
      <c r="L71" s="44"/>
      <c r="M71" s="44"/>
      <c r="N71" s="45"/>
    </row>
    <row r="72" spans="1:14" x14ac:dyDescent="0.25">
      <c r="A72" s="43" t="s">
        <v>245</v>
      </c>
      <c r="B72" s="44" t="s">
        <v>928</v>
      </c>
      <c r="C72" s="68">
        <v>0</v>
      </c>
      <c r="D72" s="83" t="s">
        <v>775</v>
      </c>
      <c r="E72" s="44"/>
      <c r="F72" s="73">
        <f t="shared" si="1"/>
        <v>0</v>
      </c>
      <c r="G72" s="73" t="str">
        <f t="shared" si="2"/>
        <v/>
      </c>
      <c r="H72" s="44"/>
      <c r="L72" s="44"/>
      <c r="M72" s="44"/>
      <c r="N72" s="45"/>
    </row>
    <row r="73" spans="1:14" x14ac:dyDescent="0.25">
      <c r="A73" s="43" t="s">
        <v>247</v>
      </c>
      <c r="B73" s="44" t="s">
        <v>929</v>
      </c>
      <c r="C73" s="68">
        <v>0</v>
      </c>
      <c r="D73" s="83" t="s">
        <v>775</v>
      </c>
      <c r="E73" s="44"/>
      <c r="F73" s="73">
        <f t="shared" si="1"/>
        <v>0</v>
      </c>
      <c r="G73" s="73" t="str">
        <f t="shared" si="2"/>
        <v/>
      </c>
      <c r="H73" s="44"/>
      <c r="L73" s="44"/>
      <c r="M73" s="44"/>
      <c r="N73" s="45"/>
    </row>
    <row r="74" spans="1:14" x14ac:dyDescent="0.25">
      <c r="A74" s="43" t="s">
        <v>249</v>
      </c>
      <c r="B74" s="44" t="s">
        <v>930</v>
      </c>
      <c r="C74" s="68">
        <v>195.8</v>
      </c>
      <c r="D74" s="83" t="s">
        <v>775</v>
      </c>
      <c r="E74" s="44"/>
      <c r="F74" s="73">
        <f t="shared" si="1"/>
        <v>1.1982057511428239E-2</v>
      </c>
      <c r="G74" s="73" t="str">
        <f t="shared" si="2"/>
        <v/>
      </c>
      <c r="H74" s="44"/>
      <c r="L74" s="44"/>
      <c r="M74" s="44"/>
      <c r="N74" s="45"/>
    </row>
    <row r="75" spans="1:14" x14ac:dyDescent="0.25">
      <c r="A75" s="43" t="s">
        <v>251</v>
      </c>
      <c r="B75" s="44" t="s">
        <v>931</v>
      </c>
      <c r="C75" s="68">
        <v>1074.8</v>
      </c>
      <c r="D75" s="83" t="s">
        <v>775</v>
      </c>
      <c r="E75" s="44"/>
      <c r="F75" s="73">
        <f t="shared" si="1"/>
        <v>6.5772805992252659E-2</v>
      </c>
      <c r="G75" s="73" t="str">
        <f t="shared" si="2"/>
        <v/>
      </c>
      <c r="H75" s="44"/>
      <c r="L75" s="44"/>
      <c r="M75" s="44"/>
      <c r="N75" s="45"/>
    </row>
    <row r="76" spans="1:14" x14ac:dyDescent="0.25">
      <c r="A76" s="43" t="s">
        <v>253</v>
      </c>
      <c r="B76" s="44" t="s">
        <v>932</v>
      </c>
      <c r="C76" s="68">
        <v>14870.5</v>
      </c>
      <c r="D76" s="83" t="s">
        <v>775</v>
      </c>
      <c r="E76" s="44"/>
      <c r="F76" s="73">
        <f t="shared" si="1"/>
        <v>0.91000605834368553</v>
      </c>
      <c r="G76" s="73" t="str">
        <f t="shared" si="2"/>
        <v/>
      </c>
      <c r="H76" s="44"/>
      <c r="L76" s="44"/>
      <c r="M76" s="44"/>
      <c r="N76" s="45"/>
    </row>
    <row r="77" spans="1:14" x14ac:dyDescent="0.25">
      <c r="A77" s="43" t="s">
        <v>933</v>
      </c>
      <c r="B77" s="84" t="s">
        <v>910</v>
      </c>
      <c r="C77" s="69">
        <f>SUM(C70:C76)</f>
        <v>16341.1</v>
      </c>
      <c r="D77" s="69">
        <f>SUM(D70:D76)</f>
        <v>0</v>
      </c>
      <c r="F77" s="70">
        <f>SUM(F70:F76)</f>
        <v>1</v>
      </c>
      <c r="G77" s="70">
        <f>SUM(G70:G76)</f>
        <v>0</v>
      </c>
      <c r="H77" s="44"/>
      <c r="L77" s="44"/>
      <c r="M77" s="44"/>
      <c r="N77" s="45"/>
    </row>
    <row r="78" spans="1:14" outlineLevel="1" x14ac:dyDescent="0.25">
      <c r="A78" s="43" t="s">
        <v>934</v>
      </c>
      <c r="B78" s="85" t="s">
        <v>935</v>
      </c>
      <c r="C78" s="69"/>
      <c r="D78" s="69"/>
      <c r="F78" s="73">
        <f>IF($C$77=0,"",IF(C78="[for completion]","",C78/$C$77))</f>
        <v>0</v>
      </c>
      <c r="G78" s="73" t="str">
        <f>IF($D$77=0,"",IF(D78="[for completion]","",D78/$D$77))</f>
        <v/>
      </c>
      <c r="H78" s="44"/>
      <c r="L78" s="44"/>
      <c r="M78" s="44"/>
      <c r="N78" s="45"/>
    </row>
    <row r="79" spans="1:14" outlineLevel="1" x14ac:dyDescent="0.25">
      <c r="A79" s="43" t="s">
        <v>936</v>
      </c>
      <c r="B79" s="85" t="s">
        <v>937</v>
      </c>
      <c r="C79" s="69"/>
      <c r="D79" s="69"/>
      <c r="F79" s="73">
        <f>IF($C$77=0,"",IF(C79="[for completion]","",C79/$C$77))</f>
        <v>0</v>
      </c>
      <c r="G79" s="73" t="str">
        <f>IF($D$77=0,"",IF(D79="[for completion]","",D79/$D$77))</f>
        <v/>
      </c>
      <c r="H79" s="44"/>
      <c r="L79" s="44"/>
      <c r="M79" s="44"/>
      <c r="N79" s="45"/>
    </row>
    <row r="80" spans="1:14" outlineLevel="1" x14ac:dyDescent="0.25">
      <c r="A80" s="43" t="s">
        <v>938</v>
      </c>
      <c r="B80" s="85" t="s">
        <v>939</v>
      </c>
      <c r="C80" s="69"/>
      <c r="D80" s="69"/>
      <c r="F80" s="73">
        <f>IF($C$77=0,"",IF(C80="[for completion]","",C80/$C$77))</f>
        <v>0</v>
      </c>
      <c r="G80" s="73" t="str">
        <f>IF($D$77=0,"",IF(D80="[for completion]","",D80/$D$77))</f>
        <v/>
      </c>
      <c r="H80" s="44"/>
      <c r="L80" s="44"/>
      <c r="M80" s="44"/>
      <c r="N80" s="45"/>
    </row>
    <row r="81" spans="1:14" outlineLevel="1" x14ac:dyDescent="0.25">
      <c r="A81" s="43" t="s">
        <v>940</v>
      </c>
      <c r="B81" s="85" t="s">
        <v>941</v>
      </c>
      <c r="C81" s="69"/>
      <c r="D81" s="69"/>
      <c r="F81" s="73">
        <f>IF($C$77=0,"",IF(C81="[for completion]","",C81/$C$77))</f>
        <v>0</v>
      </c>
      <c r="G81" s="73" t="str">
        <f>IF($D$77=0,"",IF(D81="[for completion]","",D81/$D$77))</f>
        <v/>
      </c>
      <c r="H81" s="44"/>
      <c r="L81" s="44"/>
      <c r="M81" s="44"/>
      <c r="N81" s="45"/>
    </row>
    <row r="82" spans="1:14" outlineLevel="1" x14ac:dyDescent="0.25">
      <c r="A82" s="43" t="s">
        <v>942</v>
      </c>
      <c r="B82" s="85" t="s">
        <v>943</v>
      </c>
      <c r="C82" s="69"/>
      <c r="D82" s="69"/>
      <c r="F82" s="73">
        <f>IF($C$77=0,"",IF(C82="[for completion]","",C82/$C$77))</f>
        <v>0</v>
      </c>
      <c r="G82" s="73" t="str">
        <f>IF($D$77=0,"",IF(D82="[for completion]","",D82/$D$77))</f>
        <v/>
      </c>
      <c r="H82" s="44"/>
      <c r="L82" s="44"/>
      <c r="M82" s="44"/>
      <c r="N82" s="45"/>
    </row>
    <row r="83" spans="1:14" outlineLevel="1" x14ac:dyDescent="0.25">
      <c r="A83" s="43" t="s">
        <v>944</v>
      </c>
      <c r="B83" s="85"/>
      <c r="C83" s="72"/>
      <c r="D83" s="72"/>
      <c r="F83" s="74"/>
      <c r="G83" s="74"/>
      <c r="H83" s="44"/>
      <c r="L83" s="44"/>
      <c r="M83" s="44"/>
      <c r="N83" s="45"/>
    </row>
    <row r="84" spans="1:14" outlineLevel="1" x14ac:dyDescent="0.25">
      <c r="A84" s="43" t="s">
        <v>945</v>
      </c>
      <c r="B84" s="85"/>
      <c r="C84" s="72"/>
      <c r="D84" s="72"/>
      <c r="F84" s="74"/>
      <c r="G84" s="74"/>
      <c r="H84" s="44"/>
      <c r="L84" s="44"/>
      <c r="M84" s="44"/>
      <c r="N84" s="45"/>
    </row>
    <row r="85" spans="1:14" outlineLevel="1" x14ac:dyDescent="0.25">
      <c r="A85" s="43" t="s">
        <v>946</v>
      </c>
      <c r="B85" s="85"/>
      <c r="C85" s="72"/>
      <c r="D85" s="72"/>
      <c r="F85" s="74"/>
      <c r="G85" s="74"/>
      <c r="H85" s="44"/>
      <c r="L85" s="44"/>
      <c r="M85" s="44"/>
      <c r="N85" s="45"/>
    </row>
    <row r="86" spans="1:14" outlineLevel="1" x14ac:dyDescent="0.25">
      <c r="A86" s="43" t="s">
        <v>947</v>
      </c>
      <c r="B86" s="84"/>
      <c r="C86" s="72"/>
      <c r="D86" s="72"/>
      <c r="F86" s="74">
        <f>IF($C$77=0,"",IF(C86="[for completion]","",C86/$C$77))</f>
        <v>0</v>
      </c>
      <c r="G86" s="74" t="str">
        <f>IF($D$77=0,"",IF(D86="[for completion]","",D86/$D$77))</f>
        <v/>
      </c>
      <c r="H86" s="44"/>
      <c r="L86" s="44"/>
      <c r="M86" s="44"/>
      <c r="N86" s="45"/>
    </row>
    <row r="87" spans="1:14" outlineLevel="1" x14ac:dyDescent="0.25">
      <c r="A87" s="43" t="s">
        <v>948</v>
      </c>
      <c r="B87" s="85"/>
      <c r="C87" s="72"/>
      <c r="D87" s="72"/>
      <c r="F87" s="74">
        <f>IF($C$77=0,"",IF(C87="[for completion]","",C87/$C$77))</f>
        <v>0</v>
      </c>
      <c r="G87" s="74" t="str">
        <f>IF($D$77=0,"",IF(D87="[for completion]","",D87/$D$77))</f>
        <v/>
      </c>
      <c r="H87" s="44"/>
      <c r="L87" s="44"/>
      <c r="M87" s="44"/>
      <c r="N87" s="45"/>
    </row>
    <row r="88" spans="1:14" ht="15" customHeight="1" x14ac:dyDescent="0.25">
      <c r="A88" s="64"/>
      <c r="B88" s="65" t="s">
        <v>949</v>
      </c>
      <c r="C88" s="64" t="s">
        <v>950</v>
      </c>
      <c r="D88" s="64" t="s">
        <v>951</v>
      </c>
      <c r="E88" s="66"/>
      <c r="F88" s="67" t="s">
        <v>952</v>
      </c>
      <c r="G88" s="64" t="s">
        <v>953</v>
      </c>
      <c r="H88" s="44"/>
      <c r="L88" s="44"/>
      <c r="M88" s="44"/>
      <c r="N88" s="45"/>
    </row>
    <row r="89" spans="1:14" x14ac:dyDescent="0.25">
      <c r="A89" s="43" t="s">
        <v>954</v>
      </c>
      <c r="B89" s="43" t="s">
        <v>955</v>
      </c>
      <c r="C89" s="60">
        <v>4.8</v>
      </c>
      <c r="D89" s="60">
        <v>5.8</v>
      </c>
      <c r="E89" s="59"/>
      <c r="F89" s="86"/>
      <c r="G89" s="86"/>
      <c r="H89" s="44"/>
      <c r="L89" s="44"/>
      <c r="M89" s="44"/>
      <c r="N89" s="45"/>
    </row>
    <row r="90" spans="1:14" x14ac:dyDescent="0.25">
      <c r="C90" s="81"/>
      <c r="D90" s="81"/>
      <c r="E90" s="59"/>
      <c r="F90" s="86"/>
      <c r="G90" s="86"/>
      <c r="H90" s="44"/>
      <c r="L90" s="44"/>
      <c r="M90" s="44"/>
      <c r="N90" s="45"/>
    </row>
    <row r="91" spans="1:14" x14ac:dyDescent="0.25">
      <c r="B91" s="43" t="s">
        <v>956</v>
      </c>
      <c r="C91" s="87"/>
      <c r="D91" s="87"/>
      <c r="E91" s="59"/>
      <c r="F91" s="86"/>
      <c r="G91" s="86"/>
      <c r="H91" s="44"/>
      <c r="L91" s="44"/>
      <c r="M91" s="44"/>
      <c r="N91" s="45"/>
    </row>
    <row r="92" spans="1:14" x14ac:dyDescent="0.25">
      <c r="A92" s="43" t="s">
        <v>957</v>
      </c>
      <c r="B92" s="43" t="s">
        <v>925</v>
      </c>
      <c r="C92" s="81"/>
      <c r="D92" s="81"/>
      <c r="E92" s="59"/>
      <c r="F92" s="86"/>
      <c r="G92" s="86"/>
      <c r="H92" s="44"/>
      <c r="L92" s="44"/>
      <c r="M92" s="44"/>
      <c r="N92" s="45"/>
    </row>
    <row r="93" spans="1:14" x14ac:dyDescent="0.25">
      <c r="A93" s="43" t="s">
        <v>958</v>
      </c>
      <c r="B93" s="44" t="s">
        <v>926</v>
      </c>
      <c r="C93" s="68">
        <v>0</v>
      </c>
      <c r="D93" s="68">
        <v>0</v>
      </c>
      <c r="E93" s="44"/>
      <c r="F93" s="73">
        <f t="shared" ref="F93:F99" si="3">IF($C$100=0,"",IF(C93="[for completion]","",IF(C93="","",C93/$C$100)))</f>
        <v>0</v>
      </c>
      <c r="G93" s="73">
        <f t="shared" ref="G93:G99" si="4">IF($D$100=0,"",IF(D93="[Mark as ND1 if not relevant]","",IF(D93="","",D93/$D$100)))</f>
        <v>0</v>
      </c>
      <c r="H93" s="44"/>
      <c r="L93" s="44"/>
      <c r="M93" s="44"/>
      <c r="N93" s="45"/>
    </row>
    <row r="94" spans="1:14" x14ac:dyDescent="0.25">
      <c r="A94" s="43" t="s">
        <v>959</v>
      </c>
      <c r="B94" s="44" t="s">
        <v>927</v>
      </c>
      <c r="C94" s="68">
        <v>0</v>
      </c>
      <c r="D94" s="68">
        <v>0</v>
      </c>
      <c r="E94" s="44"/>
      <c r="F94" s="73">
        <f t="shared" si="3"/>
        <v>0</v>
      </c>
      <c r="G94" s="73">
        <f t="shared" si="4"/>
        <v>0</v>
      </c>
      <c r="H94" s="44"/>
      <c r="L94" s="44"/>
      <c r="M94" s="44"/>
      <c r="N94" s="45"/>
    </row>
    <row r="95" spans="1:14" x14ac:dyDescent="0.25">
      <c r="A95" s="43" t="s">
        <v>960</v>
      </c>
      <c r="B95" s="44" t="s">
        <v>928</v>
      </c>
      <c r="C95" s="68">
        <v>0</v>
      </c>
      <c r="D95" s="68">
        <v>0</v>
      </c>
      <c r="E95" s="44"/>
      <c r="F95" s="73">
        <f t="shared" si="3"/>
        <v>0</v>
      </c>
      <c r="G95" s="73">
        <f t="shared" si="4"/>
        <v>0</v>
      </c>
      <c r="H95" s="44"/>
      <c r="L95" s="44"/>
      <c r="M95" s="44"/>
      <c r="N95" s="45"/>
    </row>
    <row r="96" spans="1:14" x14ac:dyDescent="0.25">
      <c r="A96" s="43" t="s">
        <v>961</v>
      </c>
      <c r="B96" s="44" t="s">
        <v>929</v>
      </c>
      <c r="C96" s="68">
        <v>0</v>
      </c>
      <c r="D96" s="68">
        <v>0</v>
      </c>
      <c r="E96" s="44"/>
      <c r="F96" s="73">
        <f t="shared" si="3"/>
        <v>0</v>
      </c>
      <c r="G96" s="73">
        <f t="shared" si="4"/>
        <v>0</v>
      </c>
      <c r="H96" s="44"/>
      <c r="L96" s="44"/>
      <c r="M96" s="44"/>
      <c r="N96" s="45"/>
    </row>
    <row r="97" spans="1:14" x14ac:dyDescent="0.25">
      <c r="A97" s="43" t="s">
        <v>962</v>
      </c>
      <c r="B97" s="44" t="s">
        <v>930</v>
      </c>
      <c r="C97" s="68">
        <v>13072.5</v>
      </c>
      <c r="D97" s="68">
        <v>0</v>
      </c>
      <c r="E97" s="44"/>
      <c r="F97" s="73">
        <f t="shared" si="3"/>
        <v>1</v>
      </c>
      <c r="G97" s="73">
        <f t="shared" si="4"/>
        <v>0</v>
      </c>
      <c r="H97" s="44"/>
      <c r="L97" s="44"/>
      <c r="M97" s="44"/>
    </row>
    <row r="98" spans="1:14" x14ac:dyDescent="0.25">
      <c r="A98" s="43" t="s">
        <v>963</v>
      </c>
      <c r="B98" s="44" t="s">
        <v>931</v>
      </c>
      <c r="C98" s="68">
        <v>0</v>
      </c>
      <c r="D98" s="68">
        <v>13072.5</v>
      </c>
      <c r="E98" s="44"/>
      <c r="F98" s="73">
        <f t="shared" si="3"/>
        <v>0</v>
      </c>
      <c r="G98" s="73">
        <f t="shared" si="4"/>
        <v>1</v>
      </c>
      <c r="H98" s="44"/>
      <c r="L98" s="44"/>
      <c r="M98" s="44"/>
    </row>
    <row r="99" spans="1:14" x14ac:dyDescent="0.25">
      <c r="A99" s="43" t="s">
        <v>964</v>
      </c>
      <c r="B99" s="44" t="s">
        <v>932</v>
      </c>
      <c r="C99" s="68">
        <v>0</v>
      </c>
      <c r="D99" s="68">
        <v>0</v>
      </c>
      <c r="E99" s="44"/>
      <c r="F99" s="73">
        <f t="shared" si="3"/>
        <v>0</v>
      </c>
      <c r="G99" s="73">
        <f t="shared" si="4"/>
        <v>0</v>
      </c>
      <c r="H99" s="44"/>
      <c r="L99" s="44"/>
      <c r="M99" s="44"/>
    </row>
    <row r="100" spans="1:14" x14ac:dyDescent="0.25">
      <c r="A100" s="43" t="s">
        <v>965</v>
      </c>
      <c r="B100" s="84" t="s">
        <v>910</v>
      </c>
      <c r="C100" s="69">
        <f>SUM(C93:C99)</f>
        <v>13072.5</v>
      </c>
      <c r="D100" s="69">
        <f>SUM(D93:D99)</f>
        <v>13072.5</v>
      </c>
      <c r="F100" s="70">
        <f>SUM(F93:F99)</f>
        <v>1</v>
      </c>
      <c r="G100" s="70">
        <f>SUM(G93:G99)</f>
        <v>1</v>
      </c>
      <c r="H100" s="44"/>
      <c r="L100" s="44"/>
      <c r="M100" s="44"/>
    </row>
    <row r="101" spans="1:14" outlineLevel="1" x14ac:dyDescent="0.25">
      <c r="A101" s="43" t="s">
        <v>966</v>
      </c>
      <c r="B101" s="85" t="s">
        <v>935</v>
      </c>
      <c r="C101" s="69"/>
      <c r="D101" s="69"/>
      <c r="F101" s="73">
        <f>IF($C$100=0,"",IF(C101="[for completion]","",C101/$C$100))</f>
        <v>0</v>
      </c>
      <c r="G101" s="73">
        <f>IF($D$100=0,"",IF(D101="[for completion]","",D101/$D$100))</f>
        <v>0</v>
      </c>
      <c r="H101" s="44"/>
      <c r="L101" s="44"/>
      <c r="M101" s="44"/>
    </row>
    <row r="102" spans="1:14" outlineLevel="1" x14ac:dyDescent="0.25">
      <c r="A102" s="43" t="s">
        <v>967</v>
      </c>
      <c r="B102" s="85" t="s">
        <v>937</v>
      </c>
      <c r="C102" s="69"/>
      <c r="D102" s="69"/>
      <c r="F102" s="73">
        <f>IF($C$100=0,"",IF(C102="[for completion]","",C102/$C$100))</f>
        <v>0</v>
      </c>
      <c r="G102" s="73">
        <f>IF($D$100=0,"",IF(D102="[for completion]","",D102/$D$100))</f>
        <v>0</v>
      </c>
      <c r="H102" s="44"/>
      <c r="L102" s="44"/>
      <c r="M102" s="44"/>
    </row>
    <row r="103" spans="1:14" outlineLevel="1" x14ac:dyDescent="0.25">
      <c r="A103" s="43" t="s">
        <v>968</v>
      </c>
      <c r="B103" s="85" t="s">
        <v>939</v>
      </c>
      <c r="C103" s="69"/>
      <c r="D103" s="69"/>
      <c r="F103" s="73">
        <f>IF($C$100=0,"",IF(C103="[for completion]","",C103/$C$100))</f>
        <v>0</v>
      </c>
      <c r="G103" s="73">
        <f>IF($D$100=0,"",IF(D103="[for completion]","",D103/$D$100))</f>
        <v>0</v>
      </c>
      <c r="H103" s="44"/>
      <c r="L103" s="44"/>
      <c r="M103" s="44"/>
    </row>
    <row r="104" spans="1:14" outlineLevel="1" x14ac:dyDescent="0.25">
      <c r="A104" s="43" t="s">
        <v>969</v>
      </c>
      <c r="B104" s="85" t="s">
        <v>941</v>
      </c>
      <c r="C104" s="69"/>
      <c r="D104" s="69"/>
      <c r="F104" s="73">
        <f>IF($C$100=0,"",IF(C104="[for completion]","",C104/$C$100))</f>
        <v>0</v>
      </c>
      <c r="G104" s="73">
        <f>IF($D$100=0,"",IF(D104="[for completion]","",D104/$D$100))</f>
        <v>0</v>
      </c>
      <c r="H104" s="44"/>
      <c r="L104" s="44"/>
      <c r="M104" s="44"/>
    </row>
    <row r="105" spans="1:14" outlineLevel="1" x14ac:dyDescent="0.25">
      <c r="A105" s="43" t="s">
        <v>970</v>
      </c>
      <c r="B105" s="85" t="s">
        <v>943</v>
      </c>
      <c r="C105" s="69"/>
      <c r="D105" s="69"/>
      <c r="F105" s="73">
        <f>IF($C$100=0,"",IF(C105="[for completion]","",C105/$C$100))</f>
        <v>0</v>
      </c>
      <c r="G105" s="73">
        <f>IF($D$100=0,"",IF(D105="[for completion]","",D105/$D$100))</f>
        <v>0</v>
      </c>
      <c r="H105" s="44"/>
      <c r="L105" s="44"/>
      <c r="M105" s="44"/>
    </row>
    <row r="106" spans="1:14" outlineLevel="1" x14ac:dyDescent="0.25">
      <c r="A106" s="43" t="s">
        <v>971</v>
      </c>
      <c r="B106" s="85"/>
      <c r="C106" s="72"/>
      <c r="D106" s="72"/>
      <c r="F106" s="74"/>
      <c r="G106" s="74"/>
      <c r="H106" s="44"/>
      <c r="L106" s="44"/>
      <c r="M106" s="44"/>
    </row>
    <row r="107" spans="1:14" outlineLevel="1" x14ac:dyDescent="0.25">
      <c r="A107" s="43" t="s">
        <v>972</v>
      </c>
      <c r="B107" s="85"/>
      <c r="C107" s="72"/>
      <c r="D107" s="72"/>
      <c r="F107" s="74"/>
      <c r="G107" s="74"/>
      <c r="H107" s="44"/>
      <c r="L107" s="44"/>
      <c r="M107" s="44"/>
    </row>
    <row r="108" spans="1:14" outlineLevel="1" x14ac:dyDescent="0.25">
      <c r="A108" s="43" t="s">
        <v>973</v>
      </c>
      <c r="B108" s="84"/>
      <c r="C108" s="72"/>
      <c r="D108" s="72"/>
      <c r="F108" s="74"/>
      <c r="G108" s="74"/>
      <c r="H108" s="44"/>
      <c r="L108" s="44"/>
      <c r="M108" s="44"/>
    </row>
    <row r="109" spans="1:14" outlineLevel="1" x14ac:dyDescent="0.25">
      <c r="A109" s="43" t="s">
        <v>974</v>
      </c>
      <c r="B109" s="85"/>
      <c r="C109" s="72"/>
      <c r="D109" s="72"/>
      <c r="F109" s="74"/>
      <c r="G109" s="74"/>
      <c r="H109" s="44"/>
      <c r="L109" s="44"/>
      <c r="M109" s="44"/>
    </row>
    <row r="110" spans="1:14" outlineLevel="1" x14ac:dyDescent="0.25">
      <c r="A110" s="43" t="s">
        <v>975</v>
      </c>
      <c r="B110" s="85"/>
      <c r="C110" s="72"/>
      <c r="D110" s="72"/>
      <c r="F110" s="74"/>
      <c r="G110" s="74"/>
      <c r="H110" s="44"/>
      <c r="L110" s="44"/>
      <c r="M110" s="44"/>
    </row>
    <row r="111" spans="1:14" ht="15" customHeight="1" x14ac:dyDescent="0.25">
      <c r="A111" s="64"/>
      <c r="B111" s="88" t="s">
        <v>976</v>
      </c>
      <c r="C111" s="67" t="s">
        <v>977</v>
      </c>
      <c r="D111" s="67" t="s">
        <v>978</v>
      </c>
      <c r="E111" s="66"/>
      <c r="F111" s="67" t="s">
        <v>979</v>
      </c>
      <c r="G111" s="67" t="s">
        <v>980</v>
      </c>
      <c r="H111" s="44"/>
      <c r="L111" s="44"/>
      <c r="M111" s="44"/>
    </row>
    <row r="112" spans="1:14" s="89" customFormat="1" x14ac:dyDescent="0.25">
      <c r="A112" s="43" t="s">
        <v>981</v>
      </c>
      <c r="B112" s="43" t="s">
        <v>982</v>
      </c>
      <c r="C112" s="68">
        <v>0</v>
      </c>
      <c r="D112" s="68">
        <v>0</v>
      </c>
      <c r="E112" s="74"/>
      <c r="F112" s="73">
        <f t="shared" ref="F112:F128" si="5">IF($C$129=0,"",IF(C112="[for completion]","",IF(C112="","",C112/$C$129)))</f>
        <v>0</v>
      </c>
      <c r="G112" s="73">
        <f t="shared" ref="G112:G128" si="6">IF($D$129=0,"",IF(D112="[for completion]","",IF(D112="","",D112/$D$129)))</f>
        <v>0</v>
      </c>
      <c r="I112" s="43"/>
      <c r="J112" s="43"/>
      <c r="K112" s="43"/>
      <c r="L112" s="44" t="s">
        <v>983</v>
      </c>
      <c r="M112" s="44"/>
      <c r="N112" s="44"/>
    </row>
    <row r="113" spans="1:14" s="89" customFormat="1" x14ac:dyDescent="0.25">
      <c r="A113" s="43" t="s">
        <v>984</v>
      </c>
      <c r="B113" s="43" t="s">
        <v>985</v>
      </c>
      <c r="C113" s="68">
        <v>0</v>
      </c>
      <c r="D113" s="68">
        <v>0</v>
      </c>
      <c r="E113" s="74"/>
      <c r="F113" s="73">
        <f t="shared" si="5"/>
        <v>0</v>
      </c>
      <c r="G113" s="73">
        <f t="shared" si="6"/>
        <v>0</v>
      </c>
      <c r="I113" s="43"/>
      <c r="J113" s="43"/>
      <c r="K113" s="43"/>
      <c r="L113" s="43" t="s">
        <v>985</v>
      </c>
      <c r="M113" s="44"/>
      <c r="N113" s="44"/>
    </row>
    <row r="114" spans="1:14" s="89" customFormat="1" x14ac:dyDescent="0.25">
      <c r="A114" s="43" t="s">
        <v>986</v>
      </c>
      <c r="B114" s="43" t="s">
        <v>987</v>
      </c>
      <c r="C114" s="68">
        <v>0</v>
      </c>
      <c r="D114" s="68">
        <v>0</v>
      </c>
      <c r="E114" s="74"/>
      <c r="F114" s="73">
        <f t="shared" si="5"/>
        <v>0</v>
      </c>
      <c r="G114" s="73">
        <f t="shared" si="6"/>
        <v>0</v>
      </c>
      <c r="I114" s="43"/>
      <c r="J114" s="43"/>
      <c r="K114" s="43"/>
      <c r="L114" s="43" t="s">
        <v>987</v>
      </c>
      <c r="M114" s="44"/>
      <c r="N114" s="44"/>
    </row>
    <row r="115" spans="1:14" s="89" customFormat="1" x14ac:dyDescent="0.25">
      <c r="A115" s="43" t="s">
        <v>988</v>
      </c>
      <c r="B115" s="43" t="s">
        <v>989</v>
      </c>
      <c r="C115" s="68">
        <v>0</v>
      </c>
      <c r="D115" s="68">
        <v>0</v>
      </c>
      <c r="E115" s="74"/>
      <c r="F115" s="73">
        <f t="shared" si="5"/>
        <v>0</v>
      </c>
      <c r="G115" s="73">
        <f t="shared" si="6"/>
        <v>0</v>
      </c>
      <c r="I115" s="43"/>
      <c r="J115" s="43"/>
      <c r="K115" s="43"/>
      <c r="L115" s="43" t="s">
        <v>989</v>
      </c>
      <c r="M115" s="44"/>
      <c r="N115" s="44"/>
    </row>
    <row r="116" spans="1:14" s="89" customFormat="1" x14ac:dyDescent="0.25">
      <c r="A116" s="43" t="s">
        <v>990</v>
      </c>
      <c r="B116" s="43" t="s">
        <v>991</v>
      </c>
      <c r="C116" s="68">
        <v>0</v>
      </c>
      <c r="D116" s="68">
        <v>0</v>
      </c>
      <c r="E116" s="74"/>
      <c r="F116" s="73">
        <f t="shared" si="5"/>
        <v>0</v>
      </c>
      <c r="G116" s="73">
        <f t="shared" si="6"/>
        <v>0</v>
      </c>
      <c r="I116" s="43"/>
      <c r="J116" s="43"/>
      <c r="K116" s="43"/>
      <c r="L116" s="43" t="s">
        <v>991</v>
      </c>
      <c r="M116" s="44"/>
      <c r="N116" s="44"/>
    </row>
    <row r="117" spans="1:14" s="89" customFormat="1" x14ac:dyDescent="0.25">
      <c r="A117" s="43" t="s">
        <v>992</v>
      </c>
      <c r="B117" s="43" t="s">
        <v>840</v>
      </c>
      <c r="C117" s="68">
        <v>16341.1</v>
      </c>
      <c r="D117" s="68">
        <v>16341.1</v>
      </c>
      <c r="E117" s="43"/>
      <c r="F117" s="73">
        <f t="shared" si="5"/>
        <v>1</v>
      </c>
      <c r="G117" s="73">
        <f t="shared" si="6"/>
        <v>1</v>
      </c>
      <c r="I117" s="43"/>
      <c r="J117" s="43"/>
      <c r="K117" s="43"/>
      <c r="L117" s="43" t="s">
        <v>840</v>
      </c>
      <c r="M117" s="44"/>
      <c r="N117" s="44"/>
    </row>
    <row r="118" spans="1:14" x14ac:dyDescent="0.25">
      <c r="A118" s="43" t="s">
        <v>993</v>
      </c>
      <c r="B118" s="43" t="s">
        <v>994</v>
      </c>
      <c r="C118" s="68">
        <v>0</v>
      </c>
      <c r="D118" s="68">
        <v>0</v>
      </c>
      <c r="F118" s="73">
        <f t="shared" si="5"/>
        <v>0</v>
      </c>
      <c r="G118" s="73">
        <f t="shared" si="6"/>
        <v>0</v>
      </c>
      <c r="L118" s="43" t="s">
        <v>994</v>
      </c>
      <c r="M118" s="44"/>
    </row>
    <row r="119" spans="1:14" x14ac:dyDescent="0.25">
      <c r="A119" s="43" t="s">
        <v>995</v>
      </c>
      <c r="B119" s="43" t="s">
        <v>996</v>
      </c>
      <c r="C119" s="68">
        <v>0</v>
      </c>
      <c r="D119" s="68">
        <v>0</v>
      </c>
      <c r="F119" s="73">
        <f t="shared" si="5"/>
        <v>0</v>
      </c>
      <c r="G119" s="73">
        <f t="shared" si="6"/>
        <v>0</v>
      </c>
      <c r="L119" s="43" t="s">
        <v>996</v>
      </c>
      <c r="M119" s="44"/>
    </row>
    <row r="120" spans="1:14" x14ac:dyDescent="0.25">
      <c r="A120" s="43" t="s">
        <v>997</v>
      </c>
      <c r="B120" s="43" t="s">
        <v>998</v>
      </c>
      <c r="C120" s="68">
        <v>0</v>
      </c>
      <c r="D120" s="68">
        <v>0</v>
      </c>
      <c r="F120" s="73">
        <f t="shared" si="5"/>
        <v>0</v>
      </c>
      <c r="G120" s="73">
        <f t="shared" si="6"/>
        <v>0</v>
      </c>
      <c r="L120" s="43" t="s">
        <v>998</v>
      </c>
      <c r="M120" s="44"/>
    </row>
    <row r="121" spans="1:14" x14ac:dyDescent="0.25">
      <c r="A121" s="43" t="s">
        <v>999</v>
      </c>
      <c r="B121" s="43" t="s">
        <v>1000</v>
      </c>
      <c r="C121" s="68">
        <v>0</v>
      </c>
      <c r="D121" s="68">
        <v>0</v>
      </c>
      <c r="F121" s="73">
        <f t="shared" si="5"/>
        <v>0</v>
      </c>
      <c r="G121" s="73">
        <f t="shared" si="6"/>
        <v>0</v>
      </c>
      <c r="M121" s="44"/>
    </row>
    <row r="122" spans="1:14" x14ac:dyDescent="0.25">
      <c r="A122" s="43" t="s">
        <v>1001</v>
      </c>
      <c r="B122" s="43" t="s">
        <v>1002</v>
      </c>
      <c r="C122" s="68">
        <v>0</v>
      </c>
      <c r="D122" s="68">
        <v>0</v>
      </c>
      <c r="F122" s="73">
        <f t="shared" si="5"/>
        <v>0</v>
      </c>
      <c r="G122" s="73">
        <f t="shared" si="6"/>
        <v>0</v>
      </c>
      <c r="L122" s="43" t="s">
        <v>1002</v>
      </c>
      <c r="M122" s="44"/>
    </row>
    <row r="123" spans="1:14" x14ac:dyDescent="0.25">
      <c r="A123" s="43" t="s">
        <v>1003</v>
      </c>
      <c r="B123" s="43" t="s">
        <v>1004</v>
      </c>
      <c r="C123" s="68">
        <v>0</v>
      </c>
      <c r="D123" s="68">
        <v>0</v>
      </c>
      <c r="F123" s="73">
        <f t="shared" si="5"/>
        <v>0</v>
      </c>
      <c r="G123" s="73">
        <f t="shared" si="6"/>
        <v>0</v>
      </c>
      <c r="L123" s="43" t="s">
        <v>1004</v>
      </c>
      <c r="M123" s="44"/>
    </row>
    <row r="124" spans="1:14" x14ac:dyDescent="0.25">
      <c r="A124" s="43" t="s">
        <v>1005</v>
      </c>
      <c r="B124" s="44" t="s">
        <v>1006</v>
      </c>
      <c r="C124" s="68">
        <v>0</v>
      </c>
      <c r="D124" s="68">
        <v>0</v>
      </c>
      <c r="F124" s="73">
        <f t="shared" si="5"/>
        <v>0</v>
      </c>
      <c r="G124" s="73">
        <f t="shared" si="6"/>
        <v>0</v>
      </c>
      <c r="L124" s="44" t="s">
        <v>1006</v>
      </c>
      <c r="M124" s="44"/>
    </row>
    <row r="125" spans="1:14" x14ac:dyDescent="0.25">
      <c r="A125" s="43" t="s">
        <v>1007</v>
      </c>
      <c r="B125" s="43" t="s">
        <v>1008</v>
      </c>
      <c r="C125" s="68">
        <v>0</v>
      </c>
      <c r="D125" s="68">
        <v>0</v>
      </c>
      <c r="F125" s="73">
        <f t="shared" si="5"/>
        <v>0</v>
      </c>
      <c r="G125" s="73">
        <f t="shared" si="6"/>
        <v>0</v>
      </c>
      <c r="L125" s="43" t="s">
        <v>1008</v>
      </c>
      <c r="M125" s="44"/>
    </row>
    <row r="126" spans="1:14" x14ac:dyDescent="0.25">
      <c r="A126" s="43" t="s">
        <v>1009</v>
      </c>
      <c r="B126" s="43" t="s">
        <v>1010</v>
      </c>
      <c r="C126" s="68">
        <v>0</v>
      </c>
      <c r="D126" s="68">
        <v>0</v>
      </c>
      <c r="F126" s="73">
        <f t="shared" si="5"/>
        <v>0</v>
      </c>
      <c r="G126" s="73">
        <f t="shared" si="6"/>
        <v>0</v>
      </c>
      <c r="H126" s="45"/>
      <c r="L126" s="43" t="s">
        <v>1010</v>
      </c>
      <c r="M126" s="44"/>
    </row>
    <row r="127" spans="1:14" x14ac:dyDescent="0.25">
      <c r="A127" s="43" t="s">
        <v>1011</v>
      </c>
      <c r="B127" s="43" t="s">
        <v>1012</v>
      </c>
      <c r="C127" s="68">
        <v>0</v>
      </c>
      <c r="D127" s="68">
        <v>0</v>
      </c>
      <c r="F127" s="73">
        <f t="shared" si="5"/>
        <v>0</v>
      </c>
      <c r="G127" s="73">
        <f t="shared" si="6"/>
        <v>0</v>
      </c>
      <c r="H127" s="44"/>
      <c r="L127" s="43" t="s">
        <v>1012</v>
      </c>
      <c r="M127" s="44"/>
    </row>
    <row r="128" spans="1:14" x14ac:dyDescent="0.25">
      <c r="A128" s="43" t="s">
        <v>1013</v>
      </c>
      <c r="B128" s="43" t="s">
        <v>908</v>
      </c>
      <c r="C128" s="68">
        <v>0</v>
      </c>
      <c r="D128" s="68">
        <v>0</v>
      </c>
      <c r="F128" s="73">
        <f t="shared" si="5"/>
        <v>0</v>
      </c>
      <c r="G128" s="73">
        <f t="shared" si="6"/>
        <v>0</v>
      </c>
      <c r="H128" s="44"/>
      <c r="L128" s="44"/>
      <c r="M128" s="44"/>
    </row>
    <row r="129" spans="1:14" x14ac:dyDescent="0.25">
      <c r="A129" s="43" t="s">
        <v>1014</v>
      </c>
      <c r="B129" s="84" t="s">
        <v>910</v>
      </c>
      <c r="C129" s="69">
        <f>SUM(C112:C128)</f>
        <v>16341.1</v>
      </c>
      <c r="D129" s="69">
        <f>SUM(D112:D128)</f>
        <v>16341.1</v>
      </c>
      <c r="F129" s="70">
        <f>SUM(F112:F128)</f>
        <v>1</v>
      </c>
      <c r="G129" s="70">
        <f>SUM(G112:G128)</f>
        <v>1</v>
      </c>
      <c r="H129" s="44"/>
      <c r="L129" s="44"/>
      <c r="M129" s="44"/>
    </row>
    <row r="130" spans="1:14" outlineLevel="1" x14ac:dyDescent="0.25">
      <c r="A130" s="43" t="s">
        <v>1015</v>
      </c>
      <c r="B130" s="78" t="s">
        <v>913</v>
      </c>
      <c r="C130" s="69"/>
      <c r="D130" s="69"/>
      <c r="F130" s="73" t="str">
        <f>IF($C$129=0,"",IF(C130="[for completion]","",IF(C130="","",C130/$C$129)))</f>
        <v/>
      </c>
      <c r="G130" s="73" t="str">
        <f>IF($D$129=0,"",IF(D130="[for completion]","",IF(D130="","",D130/$D$129)))</f>
        <v/>
      </c>
      <c r="H130" s="44"/>
      <c r="L130" s="44"/>
      <c r="M130" s="44"/>
    </row>
    <row r="131" spans="1:14" outlineLevel="1" x14ac:dyDescent="0.25">
      <c r="A131" s="43" t="s">
        <v>1016</v>
      </c>
      <c r="B131" s="78" t="s">
        <v>913</v>
      </c>
      <c r="C131" s="69"/>
      <c r="D131" s="69"/>
      <c r="F131" s="73">
        <f t="shared" ref="F131:F136" si="7">IF($C$129=0,"",IF(C131="[for completion]","",C131/$C$129))</f>
        <v>0</v>
      </c>
      <c r="G131" s="73">
        <f t="shared" ref="G131:G136" si="8">IF($D$129=0,"",IF(D131="[for completion]","",D131/$D$129))</f>
        <v>0</v>
      </c>
      <c r="H131" s="44"/>
      <c r="L131" s="44"/>
      <c r="M131" s="44"/>
    </row>
    <row r="132" spans="1:14" outlineLevel="1" x14ac:dyDescent="0.25">
      <c r="A132" s="43" t="s">
        <v>1017</v>
      </c>
      <c r="B132" s="78" t="s">
        <v>913</v>
      </c>
      <c r="C132" s="69"/>
      <c r="D132" s="69"/>
      <c r="F132" s="73">
        <f t="shared" si="7"/>
        <v>0</v>
      </c>
      <c r="G132" s="73">
        <f t="shared" si="8"/>
        <v>0</v>
      </c>
      <c r="H132" s="44"/>
      <c r="L132" s="44"/>
      <c r="M132" s="44"/>
    </row>
    <row r="133" spans="1:14" outlineLevel="1" x14ac:dyDescent="0.25">
      <c r="A133" s="43" t="s">
        <v>1018</v>
      </c>
      <c r="B133" s="78" t="s">
        <v>913</v>
      </c>
      <c r="C133" s="69"/>
      <c r="D133" s="69"/>
      <c r="F133" s="73">
        <f t="shared" si="7"/>
        <v>0</v>
      </c>
      <c r="G133" s="73">
        <f t="shared" si="8"/>
        <v>0</v>
      </c>
      <c r="H133" s="44"/>
      <c r="L133" s="44"/>
      <c r="M133" s="44"/>
    </row>
    <row r="134" spans="1:14" outlineLevel="1" x14ac:dyDescent="0.25">
      <c r="A134" s="43" t="s">
        <v>1019</v>
      </c>
      <c r="B134" s="78" t="s">
        <v>913</v>
      </c>
      <c r="C134" s="69"/>
      <c r="D134" s="69"/>
      <c r="F134" s="73">
        <f t="shared" si="7"/>
        <v>0</v>
      </c>
      <c r="G134" s="73">
        <f t="shared" si="8"/>
        <v>0</v>
      </c>
      <c r="H134" s="44"/>
      <c r="L134" s="44"/>
      <c r="M134" s="44"/>
    </row>
    <row r="135" spans="1:14" outlineLevel="1" x14ac:dyDescent="0.25">
      <c r="A135" s="43" t="s">
        <v>1020</v>
      </c>
      <c r="B135" s="78" t="s">
        <v>913</v>
      </c>
      <c r="C135" s="69"/>
      <c r="D135" s="69"/>
      <c r="F135" s="73">
        <f t="shared" si="7"/>
        <v>0</v>
      </c>
      <c r="G135" s="73">
        <f t="shared" si="8"/>
        <v>0</v>
      </c>
      <c r="H135" s="44"/>
      <c r="L135" s="44"/>
      <c r="M135" s="44"/>
    </row>
    <row r="136" spans="1:14" outlineLevel="1" x14ac:dyDescent="0.25">
      <c r="A136" s="43" t="s">
        <v>1021</v>
      </c>
      <c r="B136" s="78" t="s">
        <v>913</v>
      </c>
      <c r="C136" s="69"/>
      <c r="D136" s="69"/>
      <c r="F136" s="73">
        <f t="shared" si="7"/>
        <v>0</v>
      </c>
      <c r="G136" s="73">
        <f t="shared" si="8"/>
        <v>0</v>
      </c>
      <c r="H136" s="44"/>
      <c r="L136" s="44"/>
      <c r="M136" s="44"/>
    </row>
    <row r="137" spans="1:14" ht="15" customHeight="1" x14ac:dyDescent="0.25">
      <c r="A137" s="64"/>
      <c r="B137" s="65" t="s">
        <v>1022</v>
      </c>
      <c r="C137" s="67" t="s">
        <v>977</v>
      </c>
      <c r="D137" s="67" t="s">
        <v>978</v>
      </c>
      <c r="E137" s="66"/>
      <c r="F137" s="67" t="s">
        <v>979</v>
      </c>
      <c r="G137" s="67" t="s">
        <v>980</v>
      </c>
      <c r="H137" s="44"/>
      <c r="L137" s="44"/>
      <c r="M137" s="44"/>
    </row>
    <row r="138" spans="1:14" s="89" customFormat="1" x14ac:dyDescent="0.25">
      <c r="A138" s="43" t="s">
        <v>1023</v>
      </c>
      <c r="B138" s="43" t="s">
        <v>982</v>
      </c>
      <c r="C138" s="68">
        <v>13072.5</v>
      </c>
      <c r="D138" s="68">
        <v>0</v>
      </c>
      <c r="E138" s="74"/>
      <c r="F138" s="73">
        <f t="shared" ref="F138:F154" si="9">IF($C$155=0,"",IF(C138="[for completion]","",IF(C138="","",C138/$C$155)))</f>
        <v>1</v>
      </c>
      <c r="G138" s="73">
        <f t="shared" ref="G138:G154" si="10">IF($D$155=0,"",IF(D138="[for completion]","",IF(D138="","",D138/$D$155)))</f>
        <v>0</v>
      </c>
      <c r="H138" s="44"/>
      <c r="I138" s="43"/>
      <c r="J138" s="43"/>
      <c r="K138" s="43"/>
      <c r="L138" s="44"/>
      <c r="M138" s="44"/>
      <c r="N138" s="44"/>
    </row>
    <row r="139" spans="1:14" s="89" customFormat="1" x14ac:dyDescent="0.25">
      <c r="A139" s="43" t="s">
        <v>1024</v>
      </c>
      <c r="B139" s="43" t="s">
        <v>985</v>
      </c>
      <c r="C139" s="68">
        <v>0</v>
      </c>
      <c r="D139" s="68">
        <v>0</v>
      </c>
      <c r="E139" s="74"/>
      <c r="F139" s="73">
        <f t="shared" si="9"/>
        <v>0</v>
      </c>
      <c r="G139" s="73">
        <f t="shared" si="10"/>
        <v>0</v>
      </c>
      <c r="H139" s="44"/>
      <c r="I139" s="43"/>
      <c r="J139" s="43"/>
      <c r="K139" s="43"/>
      <c r="L139" s="44"/>
      <c r="M139" s="44"/>
      <c r="N139" s="44"/>
    </row>
    <row r="140" spans="1:14" s="89" customFormat="1" x14ac:dyDescent="0.25">
      <c r="A140" s="43" t="s">
        <v>1025</v>
      </c>
      <c r="B140" s="43" t="s">
        <v>987</v>
      </c>
      <c r="C140" s="68">
        <v>0</v>
      </c>
      <c r="D140" s="68">
        <v>0</v>
      </c>
      <c r="E140" s="74"/>
      <c r="F140" s="73">
        <f t="shared" si="9"/>
        <v>0</v>
      </c>
      <c r="G140" s="73">
        <f t="shared" si="10"/>
        <v>0</v>
      </c>
      <c r="H140" s="44"/>
      <c r="I140" s="43"/>
      <c r="J140" s="43"/>
      <c r="K140" s="43"/>
      <c r="L140" s="44"/>
      <c r="M140" s="44"/>
      <c r="N140" s="44"/>
    </row>
    <row r="141" spans="1:14" s="89" customFormat="1" x14ac:dyDescent="0.25">
      <c r="A141" s="43" t="s">
        <v>1026</v>
      </c>
      <c r="B141" s="43" t="s">
        <v>989</v>
      </c>
      <c r="C141" s="68">
        <v>0</v>
      </c>
      <c r="D141" s="68">
        <v>0</v>
      </c>
      <c r="E141" s="74"/>
      <c r="F141" s="73">
        <f t="shared" si="9"/>
        <v>0</v>
      </c>
      <c r="G141" s="73">
        <f t="shared" si="10"/>
        <v>0</v>
      </c>
      <c r="H141" s="44"/>
      <c r="I141" s="43"/>
      <c r="J141" s="43"/>
      <c r="K141" s="43"/>
      <c r="L141" s="44"/>
      <c r="M141" s="44"/>
      <c r="N141" s="44"/>
    </row>
    <row r="142" spans="1:14" s="89" customFormat="1" x14ac:dyDescent="0.25">
      <c r="A142" s="43" t="s">
        <v>1027</v>
      </c>
      <c r="B142" s="43" t="s">
        <v>991</v>
      </c>
      <c r="C142" s="68">
        <v>0</v>
      </c>
      <c r="D142" s="68">
        <v>0</v>
      </c>
      <c r="E142" s="74"/>
      <c r="F142" s="73">
        <f t="shared" si="9"/>
        <v>0</v>
      </c>
      <c r="G142" s="73">
        <f t="shared" si="10"/>
        <v>0</v>
      </c>
      <c r="H142" s="44"/>
      <c r="I142" s="43"/>
      <c r="J142" s="43"/>
      <c r="K142" s="43"/>
      <c r="L142" s="44"/>
      <c r="M142" s="44"/>
      <c r="N142" s="44"/>
    </row>
    <row r="143" spans="1:14" s="89" customFormat="1" x14ac:dyDescent="0.25">
      <c r="A143" s="43" t="s">
        <v>1028</v>
      </c>
      <c r="B143" s="43" t="s">
        <v>840</v>
      </c>
      <c r="C143" s="68">
        <v>0</v>
      </c>
      <c r="D143" s="68">
        <v>13072.5</v>
      </c>
      <c r="E143" s="43"/>
      <c r="F143" s="73">
        <f t="shared" si="9"/>
        <v>0</v>
      </c>
      <c r="G143" s="73">
        <f t="shared" si="10"/>
        <v>1</v>
      </c>
      <c r="H143" s="44"/>
      <c r="I143" s="43"/>
      <c r="J143" s="43"/>
      <c r="K143" s="43"/>
      <c r="L143" s="44"/>
      <c r="M143" s="44"/>
      <c r="N143" s="44"/>
    </row>
    <row r="144" spans="1:14" x14ac:dyDescent="0.25">
      <c r="A144" s="43" t="s">
        <v>1029</v>
      </c>
      <c r="B144" s="43" t="s">
        <v>994</v>
      </c>
      <c r="C144" s="68">
        <v>0</v>
      </c>
      <c r="D144" s="68">
        <v>0</v>
      </c>
      <c r="F144" s="73">
        <f t="shared" si="9"/>
        <v>0</v>
      </c>
      <c r="G144" s="73">
        <f t="shared" si="10"/>
        <v>0</v>
      </c>
      <c r="H144" s="44"/>
      <c r="L144" s="44"/>
      <c r="M144" s="44"/>
    </row>
    <row r="145" spans="1:14" x14ac:dyDescent="0.25">
      <c r="A145" s="43" t="s">
        <v>1030</v>
      </c>
      <c r="B145" s="43" t="s">
        <v>996</v>
      </c>
      <c r="C145" s="68">
        <v>0</v>
      </c>
      <c r="D145" s="68">
        <v>0</v>
      </c>
      <c r="F145" s="73">
        <f t="shared" si="9"/>
        <v>0</v>
      </c>
      <c r="G145" s="73">
        <f t="shared" si="10"/>
        <v>0</v>
      </c>
      <c r="H145" s="44"/>
      <c r="L145" s="44"/>
      <c r="M145" s="44"/>
      <c r="N145" s="45"/>
    </row>
    <row r="146" spans="1:14" x14ac:dyDescent="0.25">
      <c r="A146" s="43" t="s">
        <v>1031</v>
      </c>
      <c r="B146" s="43" t="s">
        <v>998</v>
      </c>
      <c r="C146" s="68">
        <v>0</v>
      </c>
      <c r="D146" s="68">
        <v>0</v>
      </c>
      <c r="F146" s="73">
        <f t="shared" si="9"/>
        <v>0</v>
      </c>
      <c r="G146" s="73">
        <f t="shared" si="10"/>
        <v>0</v>
      </c>
      <c r="H146" s="44"/>
      <c r="L146" s="44"/>
      <c r="M146" s="44"/>
      <c r="N146" s="45"/>
    </row>
    <row r="147" spans="1:14" x14ac:dyDescent="0.25">
      <c r="A147" s="43" t="s">
        <v>1032</v>
      </c>
      <c r="B147" s="43" t="s">
        <v>1000</v>
      </c>
      <c r="C147" s="68">
        <v>0</v>
      </c>
      <c r="D147" s="68">
        <v>0</v>
      </c>
      <c r="F147" s="73">
        <f t="shared" si="9"/>
        <v>0</v>
      </c>
      <c r="G147" s="73">
        <f t="shared" si="10"/>
        <v>0</v>
      </c>
      <c r="H147" s="44"/>
      <c r="L147" s="44"/>
      <c r="M147" s="44"/>
      <c r="N147" s="45"/>
    </row>
    <row r="148" spans="1:14" x14ac:dyDescent="0.25">
      <c r="A148" s="43" t="s">
        <v>1033</v>
      </c>
      <c r="B148" s="43" t="s">
        <v>1002</v>
      </c>
      <c r="C148" s="68">
        <v>0</v>
      </c>
      <c r="D148" s="68">
        <v>0</v>
      </c>
      <c r="F148" s="73">
        <f t="shared" si="9"/>
        <v>0</v>
      </c>
      <c r="G148" s="73">
        <f t="shared" si="10"/>
        <v>0</v>
      </c>
      <c r="H148" s="44"/>
      <c r="L148" s="44"/>
      <c r="M148" s="44"/>
      <c r="N148" s="45"/>
    </row>
    <row r="149" spans="1:14" x14ac:dyDescent="0.25">
      <c r="A149" s="43" t="s">
        <v>1034</v>
      </c>
      <c r="B149" s="43" t="s">
        <v>1004</v>
      </c>
      <c r="C149" s="68">
        <v>0</v>
      </c>
      <c r="D149" s="68">
        <v>0</v>
      </c>
      <c r="F149" s="73">
        <f t="shared" si="9"/>
        <v>0</v>
      </c>
      <c r="G149" s="73">
        <f t="shared" si="10"/>
        <v>0</v>
      </c>
      <c r="H149" s="44"/>
      <c r="L149" s="44"/>
      <c r="M149" s="44"/>
      <c r="N149" s="45"/>
    </row>
    <row r="150" spans="1:14" x14ac:dyDescent="0.25">
      <c r="A150" s="43" t="s">
        <v>1035</v>
      </c>
      <c r="B150" s="44" t="s">
        <v>1006</v>
      </c>
      <c r="C150" s="68">
        <v>0</v>
      </c>
      <c r="D150" s="68">
        <v>0</v>
      </c>
      <c r="F150" s="73">
        <f t="shared" si="9"/>
        <v>0</v>
      </c>
      <c r="G150" s="73">
        <f t="shared" si="10"/>
        <v>0</v>
      </c>
      <c r="H150" s="44"/>
      <c r="L150" s="44"/>
      <c r="M150" s="44"/>
      <c r="N150" s="45"/>
    </row>
    <row r="151" spans="1:14" x14ac:dyDescent="0.25">
      <c r="A151" s="43" t="s">
        <v>1036</v>
      </c>
      <c r="B151" s="43" t="s">
        <v>1008</v>
      </c>
      <c r="C151" s="68">
        <v>0</v>
      </c>
      <c r="D151" s="68">
        <v>0</v>
      </c>
      <c r="F151" s="73">
        <f t="shared" si="9"/>
        <v>0</v>
      </c>
      <c r="G151" s="73">
        <f t="shared" si="10"/>
        <v>0</v>
      </c>
      <c r="H151" s="44"/>
      <c r="L151" s="44"/>
      <c r="M151" s="44"/>
      <c r="N151" s="45"/>
    </row>
    <row r="152" spans="1:14" x14ac:dyDescent="0.25">
      <c r="A152" s="43" t="s">
        <v>1037</v>
      </c>
      <c r="B152" s="43" t="s">
        <v>1010</v>
      </c>
      <c r="C152" s="68">
        <v>0</v>
      </c>
      <c r="D152" s="68">
        <v>0</v>
      </c>
      <c r="F152" s="73">
        <f t="shared" si="9"/>
        <v>0</v>
      </c>
      <c r="G152" s="73">
        <f t="shared" si="10"/>
        <v>0</v>
      </c>
      <c r="H152" s="44"/>
      <c r="L152" s="44"/>
      <c r="M152" s="44"/>
      <c r="N152" s="45"/>
    </row>
    <row r="153" spans="1:14" x14ac:dyDescent="0.25">
      <c r="A153" s="43" t="s">
        <v>1038</v>
      </c>
      <c r="B153" s="43" t="s">
        <v>1012</v>
      </c>
      <c r="C153" s="68">
        <v>0</v>
      </c>
      <c r="D153" s="68">
        <v>0</v>
      </c>
      <c r="F153" s="73">
        <f t="shared" si="9"/>
        <v>0</v>
      </c>
      <c r="G153" s="73">
        <f t="shared" si="10"/>
        <v>0</v>
      </c>
      <c r="H153" s="44"/>
      <c r="L153" s="44"/>
      <c r="M153" s="44"/>
      <c r="N153" s="45"/>
    </row>
    <row r="154" spans="1:14" x14ac:dyDescent="0.25">
      <c r="A154" s="43" t="s">
        <v>1039</v>
      </c>
      <c r="B154" s="43" t="s">
        <v>908</v>
      </c>
      <c r="C154" s="68">
        <v>0</v>
      </c>
      <c r="D154" s="68">
        <v>0</v>
      </c>
      <c r="F154" s="73">
        <f t="shared" si="9"/>
        <v>0</v>
      </c>
      <c r="G154" s="73">
        <f t="shared" si="10"/>
        <v>0</v>
      </c>
      <c r="H154" s="44"/>
      <c r="L154" s="44"/>
      <c r="M154" s="44"/>
      <c r="N154" s="45"/>
    </row>
    <row r="155" spans="1:14" x14ac:dyDescent="0.25">
      <c r="A155" s="43" t="s">
        <v>1040</v>
      </c>
      <c r="B155" s="84" t="s">
        <v>910</v>
      </c>
      <c r="C155" s="69">
        <f>SUM(C138:C154)</f>
        <v>13072.5</v>
      </c>
      <c r="D155" s="69">
        <f>SUM(D138:D154)</f>
        <v>13072.5</v>
      </c>
      <c r="F155" s="70">
        <f>SUM(F138:F154)</f>
        <v>1</v>
      </c>
      <c r="G155" s="70">
        <f>SUM(G138:G154)</f>
        <v>1</v>
      </c>
      <c r="H155" s="44"/>
      <c r="L155" s="44"/>
      <c r="M155" s="44"/>
      <c r="N155" s="45"/>
    </row>
    <row r="156" spans="1:14" outlineLevel="1" x14ac:dyDescent="0.25">
      <c r="A156" s="43" t="s">
        <v>1041</v>
      </c>
      <c r="B156" s="78" t="s">
        <v>913</v>
      </c>
      <c r="C156" s="69"/>
      <c r="D156" s="69"/>
      <c r="F156" s="73" t="str">
        <f t="shared" ref="F156:F162" si="11">IF($C$155=0,"",IF(C156="[for completion]","",IF(C156="","",C156/$C$155)))</f>
        <v/>
      </c>
      <c r="G156" s="73" t="str">
        <f t="shared" ref="G156:G162" si="12">IF($D$155=0,"",IF(D156="[for completion]","",IF(D156="","",D156/$D$155)))</f>
        <v/>
      </c>
      <c r="H156" s="44"/>
      <c r="L156" s="44"/>
      <c r="M156" s="44"/>
      <c r="N156" s="45"/>
    </row>
    <row r="157" spans="1:14" outlineLevel="1" x14ac:dyDescent="0.25">
      <c r="A157" s="43" t="s">
        <v>1042</v>
      </c>
      <c r="B157" s="78" t="s">
        <v>913</v>
      </c>
      <c r="C157" s="69"/>
      <c r="D157" s="69"/>
      <c r="F157" s="73" t="str">
        <f t="shared" si="11"/>
        <v/>
      </c>
      <c r="G157" s="73" t="str">
        <f t="shared" si="12"/>
        <v/>
      </c>
      <c r="H157" s="44"/>
      <c r="L157" s="44"/>
      <c r="M157" s="44"/>
      <c r="N157" s="45"/>
    </row>
    <row r="158" spans="1:14" outlineLevel="1" x14ac:dyDescent="0.25">
      <c r="A158" s="43" t="s">
        <v>1043</v>
      </c>
      <c r="B158" s="78" t="s">
        <v>913</v>
      </c>
      <c r="C158" s="69"/>
      <c r="D158" s="69"/>
      <c r="F158" s="73" t="str">
        <f t="shared" si="11"/>
        <v/>
      </c>
      <c r="G158" s="73" t="str">
        <f t="shared" si="12"/>
        <v/>
      </c>
      <c r="H158" s="44"/>
      <c r="L158" s="44"/>
      <c r="M158" s="44"/>
      <c r="N158" s="45"/>
    </row>
    <row r="159" spans="1:14" outlineLevel="1" x14ac:dyDescent="0.25">
      <c r="A159" s="43" t="s">
        <v>1044</v>
      </c>
      <c r="B159" s="78" t="s">
        <v>913</v>
      </c>
      <c r="C159" s="69"/>
      <c r="D159" s="69"/>
      <c r="F159" s="73" t="str">
        <f t="shared" si="11"/>
        <v/>
      </c>
      <c r="G159" s="73" t="str">
        <f t="shared" si="12"/>
        <v/>
      </c>
      <c r="H159" s="44"/>
      <c r="L159" s="44"/>
      <c r="M159" s="44"/>
      <c r="N159" s="45"/>
    </row>
    <row r="160" spans="1:14" outlineLevel="1" x14ac:dyDescent="0.25">
      <c r="A160" s="43" t="s">
        <v>1045</v>
      </c>
      <c r="B160" s="78" t="s">
        <v>913</v>
      </c>
      <c r="C160" s="69"/>
      <c r="D160" s="69"/>
      <c r="F160" s="73" t="str">
        <f t="shared" si="11"/>
        <v/>
      </c>
      <c r="G160" s="73" t="str">
        <f t="shared" si="12"/>
        <v/>
      </c>
      <c r="H160" s="44"/>
      <c r="L160" s="44"/>
      <c r="M160" s="44"/>
      <c r="N160" s="45"/>
    </row>
    <row r="161" spans="1:14" outlineLevel="1" x14ac:dyDescent="0.25">
      <c r="A161" s="43" t="s">
        <v>1046</v>
      </c>
      <c r="B161" s="78" t="s">
        <v>913</v>
      </c>
      <c r="C161" s="69"/>
      <c r="D161" s="69"/>
      <c r="F161" s="73" t="str">
        <f t="shared" si="11"/>
        <v/>
      </c>
      <c r="G161" s="73" t="str">
        <f t="shared" si="12"/>
        <v/>
      </c>
      <c r="H161" s="44"/>
      <c r="L161" s="44"/>
      <c r="M161" s="44"/>
      <c r="N161" s="45"/>
    </row>
    <row r="162" spans="1:14" outlineLevel="1" x14ac:dyDescent="0.25">
      <c r="A162" s="43" t="s">
        <v>1047</v>
      </c>
      <c r="B162" s="78" t="s">
        <v>913</v>
      </c>
      <c r="C162" s="69"/>
      <c r="D162" s="69"/>
      <c r="F162" s="73" t="str">
        <f t="shared" si="11"/>
        <v/>
      </c>
      <c r="G162" s="73" t="str">
        <f t="shared" si="12"/>
        <v/>
      </c>
      <c r="H162" s="44"/>
      <c r="L162" s="44"/>
      <c r="M162" s="44"/>
      <c r="N162" s="45"/>
    </row>
    <row r="163" spans="1:14" ht="15" customHeight="1" x14ac:dyDescent="0.25">
      <c r="A163" s="64"/>
      <c r="B163" s="65" t="s">
        <v>1048</v>
      </c>
      <c r="C163" s="64" t="s">
        <v>977</v>
      </c>
      <c r="D163" s="64" t="s">
        <v>978</v>
      </c>
      <c r="E163" s="66"/>
      <c r="F163" s="64" t="s">
        <v>979</v>
      </c>
      <c r="G163" s="64" t="s">
        <v>980</v>
      </c>
      <c r="H163" s="44"/>
      <c r="L163" s="44"/>
      <c r="M163" s="44"/>
      <c r="N163" s="45"/>
    </row>
    <row r="164" spans="1:14" x14ac:dyDescent="0.25">
      <c r="A164" s="43" t="s">
        <v>1049</v>
      </c>
      <c r="B164" s="44" t="s">
        <v>1050</v>
      </c>
      <c r="C164" s="68">
        <v>13072.5</v>
      </c>
      <c r="D164" s="68">
        <v>13072.5</v>
      </c>
      <c r="E164" s="90"/>
      <c r="F164" s="73">
        <f>IF($C$167=0,"",IF(C164="[for completion]","",IF(C164="","",C164/$C$167)))</f>
        <v>1</v>
      </c>
      <c r="G164" s="73">
        <f>IF($D$167=0,"",IF(D164="[for completion]","",IF(D164="","",D164/$D$167)))</f>
        <v>1</v>
      </c>
      <c r="H164" s="44"/>
      <c r="L164" s="44"/>
      <c r="M164" s="44"/>
      <c r="N164" s="45"/>
    </row>
    <row r="165" spans="1:14" x14ac:dyDescent="0.25">
      <c r="A165" s="43" t="s">
        <v>1051</v>
      </c>
      <c r="B165" s="44" t="s">
        <v>1052</v>
      </c>
      <c r="C165" s="68">
        <v>0</v>
      </c>
      <c r="D165" s="68">
        <v>0</v>
      </c>
      <c r="E165" s="90"/>
      <c r="F165" s="73">
        <f>IF($C$167=0,"",IF(C165="[for completion]","",IF(C165="","",C165/$C$167)))</f>
        <v>0</v>
      </c>
      <c r="G165" s="73">
        <f>IF($D$167=0,"",IF(D165="[for completion]","",IF(D165="","",D165/$D$167)))</f>
        <v>0</v>
      </c>
      <c r="H165" s="44"/>
      <c r="L165" s="44"/>
      <c r="M165" s="44"/>
      <c r="N165" s="45"/>
    </row>
    <row r="166" spans="1:14" x14ac:dyDescent="0.25">
      <c r="A166" s="43" t="s">
        <v>1053</v>
      </c>
      <c r="B166" s="44" t="s">
        <v>908</v>
      </c>
      <c r="C166" s="68">
        <v>0</v>
      </c>
      <c r="D166" s="68">
        <v>0</v>
      </c>
      <c r="E166" s="90"/>
      <c r="F166" s="73">
        <f>IF($C$167=0,"",IF(C166="[for completion]","",IF(C166="","",C166/$C$167)))</f>
        <v>0</v>
      </c>
      <c r="G166" s="73">
        <f>IF($D$167=0,"",IF(D166="[for completion]","",IF(D166="","",D166/$D$167)))</f>
        <v>0</v>
      </c>
      <c r="H166" s="44"/>
      <c r="L166" s="44"/>
      <c r="M166" s="44"/>
      <c r="N166" s="45"/>
    </row>
    <row r="167" spans="1:14" x14ac:dyDescent="0.25">
      <c r="A167" s="43" t="s">
        <v>1054</v>
      </c>
      <c r="B167" s="84" t="s">
        <v>910</v>
      </c>
      <c r="C167" s="91">
        <f>SUM(C164:C166)</f>
        <v>13072.5</v>
      </c>
      <c r="D167" s="91">
        <f>SUM(D164:D166)</f>
        <v>13072.5</v>
      </c>
      <c r="E167" s="90"/>
      <c r="F167" s="92">
        <f>SUM(F164:F166)</f>
        <v>1</v>
      </c>
      <c r="G167" s="92">
        <f>SUM(G164:G166)</f>
        <v>1</v>
      </c>
      <c r="H167" s="44"/>
      <c r="L167" s="44"/>
      <c r="M167" s="44"/>
      <c r="N167" s="45"/>
    </row>
    <row r="168" spans="1:14" outlineLevel="1" x14ac:dyDescent="0.25">
      <c r="A168" s="43" t="s">
        <v>1055</v>
      </c>
      <c r="B168" s="84"/>
      <c r="C168" s="91"/>
      <c r="D168" s="91"/>
      <c r="E168" s="90"/>
      <c r="F168" s="90"/>
      <c r="H168" s="44"/>
      <c r="L168" s="44"/>
      <c r="M168" s="44"/>
      <c r="N168" s="45"/>
    </row>
    <row r="169" spans="1:14" outlineLevel="1" x14ac:dyDescent="0.25">
      <c r="A169" s="43" t="s">
        <v>1056</v>
      </c>
      <c r="B169" s="84"/>
      <c r="C169" s="91"/>
      <c r="D169" s="91"/>
      <c r="E169" s="90"/>
      <c r="F169" s="90"/>
      <c r="H169" s="44"/>
      <c r="L169" s="44"/>
      <c r="M169" s="44"/>
      <c r="N169" s="45"/>
    </row>
    <row r="170" spans="1:14" outlineLevel="1" x14ac:dyDescent="0.25">
      <c r="A170" s="43" t="s">
        <v>1057</v>
      </c>
      <c r="B170" s="84"/>
      <c r="C170" s="91"/>
      <c r="D170" s="91"/>
      <c r="E170" s="90"/>
      <c r="F170" s="90"/>
      <c r="H170" s="44"/>
      <c r="L170" s="44"/>
      <c r="M170" s="44"/>
      <c r="N170" s="45"/>
    </row>
    <row r="171" spans="1:14" outlineLevel="1" x14ac:dyDescent="0.25">
      <c r="A171" s="43" t="s">
        <v>1058</v>
      </c>
      <c r="B171" s="84"/>
      <c r="C171" s="91"/>
      <c r="D171" s="91"/>
      <c r="E171" s="90"/>
      <c r="F171" s="90"/>
      <c r="H171" s="44"/>
      <c r="L171" s="44"/>
      <c r="M171" s="44"/>
      <c r="N171" s="45"/>
    </row>
    <row r="172" spans="1:14" outlineLevel="1" x14ac:dyDescent="0.25">
      <c r="A172" s="43" t="s">
        <v>1059</v>
      </c>
      <c r="B172" s="84"/>
      <c r="C172" s="91"/>
      <c r="D172" s="91"/>
      <c r="E172" s="90"/>
      <c r="F172" s="90"/>
      <c r="H172" s="44"/>
      <c r="L172" s="44"/>
      <c r="M172" s="44"/>
      <c r="N172" s="45"/>
    </row>
    <row r="173" spans="1:14" ht="15" customHeight="1" x14ac:dyDescent="0.25">
      <c r="A173" s="64"/>
      <c r="B173" s="65" t="s">
        <v>1060</v>
      </c>
      <c r="C173" s="64" t="s">
        <v>879</v>
      </c>
      <c r="D173" s="64"/>
      <c r="E173" s="66"/>
      <c r="F173" s="67" t="s">
        <v>1061</v>
      </c>
      <c r="G173" s="67"/>
      <c r="H173" s="44"/>
      <c r="L173" s="44"/>
      <c r="M173" s="44"/>
      <c r="N173" s="45"/>
    </row>
    <row r="174" spans="1:14" ht="15" customHeight="1" x14ac:dyDescent="0.25">
      <c r="A174" s="43" t="s">
        <v>432</v>
      </c>
      <c r="B174" s="43" t="s">
        <v>1062</v>
      </c>
      <c r="C174" s="93">
        <v>0</v>
      </c>
      <c r="D174" s="59"/>
      <c r="E174" s="52"/>
      <c r="F174" s="73" t="str">
        <f>IF($C$179=0,"",IF(C174="[for completion]","",C174/$C$179))</f>
        <v/>
      </c>
      <c r="G174" s="74"/>
      <c r="H174" s="44"/>
      <c r="L174" s="44"/>
      <c r="M174" s="44"/>
      <c r="N174" s="45"/>
    </row>
    <row r="175" spans="1:14" ht="30.75" customHeight="1" x14ac:dyDescent="0.25">
      <c r="A175" s="43" t="s">
        <v>434</v>
      </c>
      <c r="B175" s="43" t="s">
        <v>1063</v>
      </c>
      <c r="C175" s="93">
        <v>0</v>
      </c>
      <c r="E175" s="71"/>
      <c r="F175" s="73" t="str">
        <f>IF($C$179=0,"",IF(C175="[for completion]","",C175/$C$179))</f>
        <v/>
      </c>
      <c r="G175" s="74"/>
      <c r="H175" s="44"/>
      <c r="L175" s="44"/>
      <c r="M175" s="44"/>
      <c r="N175" s="45"/>
    </row>
    <row r="176" spans="1:14" x14ac:dyDescent="0.25">
      <c r="A176" s="43" t="s">
        <v>436</v>
      </c>
      <c r="B176" s="43" t="s">
        <v>1064</v>
      </c>
      <c r="C176" s="93">
        <v>0</v>
      </c>
      <c r="E176" s="71"/>
      <c r="F176" s="73"/>
      <c r="G176" s="74"/>
      <c r="H176" s="44"/>
      <c r="L176" s="44"/>
      <c r="M176" s="44"/>
      <c r="N176" s="45"/>
    </row>
    <row r="177" spans="1:14" x14ac:dyDescent="0.25">
      <c r="A177" s="43" t="s">
        <v>438</v>
      </c>
      <c r="B177" s="43" t="s">
        <v>1065</v>
      </c>
      <c r="C177" s="93">
        <v>0</v>
      </c>
      <c r="E177" s="71"/>
      <c r="F177" s="73" t="str">
        <f>IF($C$179=0,"",IF(C177="[for completion]","",C177/$C$179))</f>
        <v/>
      </c>
      <c r="G177" s="74"/>
      <c r="H177" s="44"/>
      <c r="L177" s="44"/>
      <c r="M177" s="44"/>
      <c r="N177" s="45"/>
    </row>
    <row r="178" spans="1:14" x14ac:dyDescent="0.25">
      <c r="A178" s="43" t="s">
        <v>440</v>
      </c>
      <c r="B178" s="43" t="s">
        <v>908</v>
      </c>
      <c r="C178" s="93">
        <v>0</v>
      </c>
      <c r="E178" s="71"/>
      <c r="F178" s="73" t="str">
        <f>IF($C$179=0,"",IF(C178="[for completion]","",C178/$C$179))</f>
        <v/>
      </c>
      <c r="G178" s="74"/>
      <c r="H178" s="44"/>
      <c r="L178" s="44"/>
      <c r="M178" s="44"/>
      <c r="N178" s="45"/>
    </row>
    <row r="179" spans="1:14" x14ac:dyDescent="0.25">
      <c r="A179" s="43" t="s">
        <v>1066</v>
      </c>
      <c r="B179" s="84" t="s">
        <v>910</v>
      </c>
      <c r="C179" s="69">
        <f>SUM(C174:C178)</f>
        <v>0</v>
      </c>
      <c r="E179" s="71"/>
      <c r="F179" s="70">
        <f>SUM(F174:F178)</f>
        <v>0</v>
      </c>
      <c r="G179" s="74"/>
      <c r="H179" s="44"/>
      <c r="L179" s="44"/>
      <c r="M179" s="44"/>
      <c r="N179" s="45"/>
    </row>
    <row r="180" spans="1:14" outlineLevel="1" x14ac:dyDescent="0.25">
      <c r="A180" s="43" t="s">
        <v>1067</v>
      </c>
      <c r="B180" s="78" t="s">
        <v>1068</v>
      </c>
      <c r="C180" s="94"/>
      <c r="E180" s="71"/>
      <c r="F180" s="73" t="str">
        <f t="shared" ref="F180:F187" si="13">IF($C$179=0,"",IF(C180="[for completion]","",C180/$C$179))</f>
        <v/>
      </c>
      <c r="G180" s="74"/>
      <c r="H180" s="44"/>
      <c r="L180" s="44"/>
      <c r="M180" s="44"/>
      <c r="N180" s="45"/>
    </row>
    <row r="181" spans="1:14" s="78" customFormat="1" ht="30" outlineLevel="1" x14ac:dyDescent="0.25">
      <c r="A181" s="43" t="s">
        <v>1069</v>
      </c>
      <c r="B181" s="78" t="s">
        <v>1070</v>
      </c>
      <c r="C181" s="95"/>
      <c r="F181" s="73" t="str">
        <f t="shared" si="13"/>
        <v/>
      </c>
    </row>
    <row r="182" spans="1:14" ht="30" outlineLevel="1" x14ac:dyDescent="0.25">
      <c r="A182" s="43" t="s">
        <v>1071</v>
      </c>
      <c r="B182" s="78" t="s">
        <v>1072</v>
      </c>
      <c r="C182" s="69"/>
      <c r="E182" s="71"/>
      <c r="F182" s="73" t="str">
        <f t="shared" si="13"/>
        <v/>
      </c>
      <c r="G182" s="74"/>
      <c r="H182" s="44"/>
      <c r="L182" s="44"/>
      <c r="M182" s="44"/>
      <c r="N182" s="45"/>
    </row>
    <row r="183" spans="1:14" outlineLevel="1" x14ac:dyDescent="0.25">
      <c r="A183" s="43" t="s">
        <v>1073</v>
      </c>
      <c r="B183" s="78" t="s">
        <v>1074</v>
      </c>
      <c r="C183" s="69"/>
      <c r="E183" s="71"/>
      <c r="F183" s="73" t="str">
        <f t="shared" si="13"/>
        <v/>
      </c>
      <c r="G183" s="74"/>
      <c r="H183" s="44"/>
      <c r="L183" s="44"/>
      <c r="M183" s="44"/>
      <c r="N183" s="45"/>
    </row>
    <row r="184" spans="1:14" s="78" customFormat="1" ht="30" outlineLevel="1" x14ac:dyDescent="0.25">
      <c r="A184" s="43" t="s">
        <v>1075</v>
      </c>
      <c r="B184" s="78" t="s">
        <v>1076</v>
      </c>
      <c r="C184" s="95"/>
      <c r="F184" s="73" t="str">
        <f t="shared" si="13"/>
        <v/>
      </c>
    </row>
    <row r="185" spans="1:14" ht="30" outlineLevel="1" x14ac:dyDescent="0.25">
      <c r="A185" s="43" t="s">
        <v>1077</v>
      </c>
      <c r="B185" s="78" t="s">
        <v>1078</v>
      </c>
      <c r="C185" s="69"/>
      <c r="E185" s="71"/>
      <c r="F185" s="73" t="str">
        <f t="shared" si="13"/>
        <v/>
      </c>
      <c r="G185" s="74"/>
      <c r="H185" s="44"/>
      <c r="L185" s="44"/>
      <c r="M185" s="44"/>
      <c r="N185" s="45"/>
    </row>
    <row r="186" spans="1:14" outlineLevel="1" x14ac:dyDescent="0.25">
      <c r="A186" s="43" t="s">
        <v>1079</v>
      </c>
      <c r="B186" s="78" t="s">
        <v>1080</v>
      </c>
      <c r="C186" s="69"/>
      <c r="E186" s="71"/>
      <c r="F186" s="73" t="str">
        <f t="shared" si="13"/>
        <v/>
      </c>
      <c r="G186" s="74"/>
      <c r="H186" s="44"/>
      <c r="L186" s="44"/>
      <c r="M186" s="44"/>
      <c r="N186" s="45"/>
    </row>
    <row r="187" spans="1:14" outlineLevel="1" x14ac:dyDescent="0.25">
      <c r="A187" s="43" t="s">
        <v>1081</v>
      </c>
      <c r="B187" s="78" t="s">
        <v>1082</v>
      </c>
      <c r="C187" s="69"/>
      <c r="E187" s="71"/>
      <c r="F187" s="73" t="str">
        <f t="shared" si="13"/>
        <v/>
      </c>
      <c r="G187" s="74"/>
      <c r="H187" s="44"/>
      <c r="L187" s="44"/>
      <c r="M187" s="44"/>
      <c r="N187" s="45"/>
    </row>
    <row r="188" spans="1:14" outlineLevel="1" x14ac:dyDescent="0.25">
      <c r="A188" s="43" t="s">
        <v>1083</v>
      </c>
      <c r="B188" s="78"/>
      <c r="E188" s="71"/>
      <c r="F188" s="74"/>
      <c r="G188" s="74"/>
      <c r="H188" s="44"/>
      <c r="L188" s="44"/>
      <c r="M188" s="44"/>
      <c r="N188" s="45"/>
    </row>
    <row r="189" spans="1:14" outlineLevel="1" x14ac:dyDescent="0.25">
      <c r="A189" s="43" t="s">
        <v>1084</v>
      </c>
      <c r="B189" s="78"/>
      <c r="E189" s="71"/>
      <c r="F189" s="74"/>
      <c r="G189" s="74"/>
      <c r="H189" s="44"/>
      <c r="L189" s="44"/>
      <c r="M189" s="44"/>
      <c r="N189" s="45"/>
    </row>
    <row r="190" spans="1:14" outlineLevel="1" x14ac:dyDescent="0.25">
      <c r="A190" s="43" t="s">
        <v>1085</v>
      </c>
      <c r="B190" s="78"/>
      <c r="E190" s="71"/>
      <c r="F190" s="74"/>
      <c r="G190" s="74"/>
      <c r="H190" s="44"/>
      <c r="L190" s="44"/>
      <c r="M190" s="44"/>
      <c r="N190" s="45"/>
    </row>
    <row r="191" spans="1:14" outlineLevel="1" x14ac:dyDescent="0.25">
      <c r="A191" s="43" t="s">
        <v>1086</v>
      </c>
      <c r="B191" s="78"/>
      <c r="E191" s="71"/>
      <c r="F191" s="74"/>
      <c r="G191" s="74"/>
      <c r="H191" s="44"/>
      <c r="L191" s="44"/>
      <c r="M191" s="44"/>
      <c r="N191" s="45"/>
    </row>
    <row r="192" spans="1:14" ht="15" customHeight="1" x14ac:dyDescent="0.25">
      <c r="A192" s="64"/>
      <c r="B192" s="65" t="s">
        <v>1087</v>
      </c>
      <c r="C192" s="64" t="s">
        <v>879</v>
      </c>
      <c r="D192" s="64"/>
      <c r="E192" s="66"/>
      <c r="F192" s="67" t="s">
        <v>1061</v>
      </c>
      <c r="G192" s="67"/>
      <c r="H192" s="44"/>
      <c r="L192" s="44"/>
      <c r="M192" s="44"/>
      <c r="N192" s="45"/>
    </row>
    <row r="193" spans="1:14" x14ac:dyDescent="0.25">
      <c r="A193" s="43" t="s">
        <v>442</v>
      </c>
      <c r="B193" s="43" t="s">
        <v>1088</v>
      </c>
      <c r="C193" s="93">
        <v>0</v>
      </c>
      <c r="E193" s="72"/>
      <c r="F193" s="73" t="str">
        <f t="shared" ref="F193:F206" si="14">IF($C$208=0,"",IF(C193="[for completion]","",C193/$C$208))</f>
        <v/>
      </c>
      <c r="G193" s="74"/>
      <c r="H193" s="44"/>
      <c r="L193" s="44"/>
      <c r="M193" s="44"/>
      <c r="N193" s="45"/>
    </row>
    <row r="194" spans="1:14" x14ac:dyDescent="0.25">
      <c r="A194" s="43" t="s">
        <v>444</v>
      </c>
      <c r="B194" s="43" t="s">
        <v>1089</v>
      </c>
      <c r="C194" s="93">
        <v>0</v>
      </c>
      <c r="E194" s="71"/>
      <c r="F194" s="73" t="str">
        <f t="shared" si="14"/>
        <v/>
      </c>
      <c r="G194" s="71"/>
      <c r="H194" s="44"/>
      <c r="L194" s="44"/>
      <c r="M194" s="44"/>
      <c r="N194" s="45"/>
    </row>
    <row r="195" spans="1:14" x14ac:dyDescent="0.25">
      <c r="A195" s="43" t="s">
        <v>446</v>
      </c>
      <c r="B195" s="43" t="s">
        <v>1090</v>
      </c>
      <c r="C195" s="93">
        <v>0</v>
      </c>
      <c r="E195" s="71"/>
      <c r="F195" s="73" t="str">
        <f t="shared" si="14"/>
        <v/>
      </c>
      <c r="G195" s="71"/>
      <c r="H195" s="44"/>
      <c r="L195" s="44"/>
      <c r="M195" s="44"/>
      <c r="N195" s="45"/>
    </row>
    <row r="196" spans="1:14" x14ac:dyDescent="0.25">
      <c r="A196" s="43" t="s">
        <v>448</v>
      </c>
      <c r="B196" s="43" t="s">
        <v>1091</v>
      </c>
      <c r="C196" s="93">
        <v>0</v>
      </c>
      <c r="E196" s="71"/>
      <c r="F196" s="73" t="str">
        <f t="shared" si="14"/>
        <v/>
      </c>
      <c r="G196" s="71"/>
      <c r="H196" s="44"/>
      <c r="L196" s="44"/>
      <c r="M196" s="44"/>
      <c r="N196" s="45"/>
    </row>
    <row r="197" spans="1:14" x14ac:dyDescent="0.25">
      <c r="A197" s="43" t="s">
        <v>450</v>
      </c>
      <c r="B197" s="43" t="s">
        <v>1092</v>
      </c>
      <c r="C197" s="93">
        <v>0</v>
      </c>
      <c r="E197" s="71"/>
      <c r="F197" s="73" t="str">
        <f t="shared" si="14"/>
        <v/>
      </c>
      <c r="G197" s="71"/>
      <c r="H197" s="44"/>
      <c r="L197" s="44"/>
      <c r="M197" s="44"/>
      <c r="N197" s="45"/>
    </row>
    <row r="198" spans="1:14" x14ac:dyDescent="0.25">
      <c r="A198" s="43" t="s">
        <v>452</v>
      </c>
      <c r="B198" s="43" t="s">
        <v>1093</v>
      </c>
      <c r="C198" s="93">
        <v>0</v>
      </c>
      <c r="E198" s="71"/>
      <c r="F198" s="73" t="str">
        <f t="shared" si="14"/>
        <v/>
      </c>
      <c r="G198" s="71"/>
      <c r="H198" s="44"/>
      <c r="L198" s="44"/>
      <c r="M198" s="44"/>
      <c r="N198" s="45"/>
    </row>
    <row r="199" spans="1:14" x14ac:dyDescent="0.25">
      <c r="A199" s="43" t="s">
        <v>454</v>
      </c>
      <c r="B199" s="43" t="s">
        <v>1094</v>
      </c>
      <c r="C199" s="93">
        <v>0</v>
      </c>
      <c r="E199" s="71"/>
      <c r="F199" s="73" t="str">
        <f t="shared" si="14"/>
        <v/>
      </c>
      <c r="G199" s="71"/>
      <c r="H199" s="44"/>
      <c r="L199" s="44"/>
      <c r="M199" s="44"/>
      <c r="N199" s="45"/>
    </row>
    <row r="200" spans="1:14" x14ac:dyDescent="0.25">
      <c r="A200" s="43" t="s">
        <v>456</v>
      </c>
      <c r="B200" s="43" t="s">
        <v>1095</v>
      </c>
      <c r="C200" s="93">
        <v>0</v>
      </c>
      <c r="E200" s="71"/>
      <c r="F200" s="73" t="str">
        <f t="shared" si="14"/>
        <v/>
      </c>
      <c r="G200" s="71"/>
      <c r="H200" s="44"/>
      <c r="L200" s="44"/>
      <c r="M200" s="44"/>
      <c r="N200" s="45"/>
    </row>
    <row r="201" spans="1:14" x14ac:dyDescent="0.25">
      <c r="A201" s="43" t="s">
        <v>458</v>
      </c>
      <c r="B201" s="43" t="s">
        <v>1096</v>
      </c>
      <c r="C201" s="93">
        <v>0</v>
      </c>
      <c r="E201" s="71"/>
      <c r="F201" s="73" t="str">
        <f t="shared" si="14"/>
        <v/>
      </c>
      <c r="G201" s="71"/>
      <c r="H201" s="44"/>
      <c r="L201" s="44"/>
      <c r="M201" s="44"/>
      <c r="N201" s="45"/>
    </row>
    <row r="202" spans="1:14" x14ac:dyDescent="0.25">
      <c r="A202" s="43" t="s">
        <v>460</v>
      </c>
      <c r="B202" s="43" t="s">
        <v>1097</v>
      </c>
      <c r="C202" s="93">
        <v>0</v>
      </c>
      <c r="E202" s="71"/>
      <c r="F202" s="73" t="str">
        <f t="shared" si="14"/>
        <v/>
      </c>
      <c r="G202" s="71"/>
      <c r="H202" s="44"/>
      <c r="L202" s="44"/>
      <c r="M202" s="44"/>
      <c r="N202" s="45"/>
    </row>
    <row r="203" spans="1:14" x14ac:dyDescent="0.25">
      <c r="A203" s="43" t="s">
        <v>462</v>
      </c>
      <c r="B203" s="43" t="s">
        <v>1098</v>
      </c>
      <c r="C203" s="93">
        <v>0</v>
      </c>
      <c r="E203" s="71"/>
      <c r="F203" s="73" t="str">
        <f t="shared" si="14"/>
        <v/>
      </c>
      <c r="G203" s="71"/>
      <c r="H203" s="44"/>
      <c r="L203" s="44"/>
      <c r="M203" s="44"/>
      <c r="N203" s="45"/>
    </row>
    <row r="204" spans="1:14" x14ac:dyDescent="0.25">
      <c r="A204" s="43" t="s">
        <v>464</v>
      </c>
      <c r="B204" s="43" t="s">
        <v>1099</v>
      </c>
      <c r="C204" s="93">
        <v>0</v>
      </c>
      <c r="E204" s="71"/>
      <c r="F204" s="73" t="str">
        <f t="shared" si="14"/>
        <v/>
      </c>
      <c r="G204" s="71"/>
      <c r="H204" s="44"/>
      <c r="L204" s="44"/>
      <c r="M204" s="44"/>
      <c r="N204" s="45"/>
    </row>
    <row r="205" spans="1:14" x14ac:dyDescent="0.25">
      <c r="A205" s="43" t="s">
        <v>466</v>
      </c>
      <c r="B205" s="43" t="s">
        <v>1100</v>
      </c>
      <c r="C205" s="93">
        <v>0</v>
      </c>
      <c r="E205" s="71"/>
      <c r="F205" s="73" t="str">
        <f t="shared" si="14"/>
        <v/>
      </c>
      <c r="G205" s="71"/>
      <c r="H205" s="44"/>
      <c r="L205" s="44"/>
      <c r="M205" s="44"/>
      <c r="N205" s="45"/>
    </row>
    <row r="206" spans="1:14" x14ac:dyDescent="0.25">
      <c r="A206" s="43" t="s">
        <v>468</v>
      </c>
      <c r="B206" s="43" t="s">
        <v>908</v>
      </c>
      <c r="C206" s="93">
        <v>0</v>
      </c>
      <c r="E206" s="71"/>
      <c r="F206" s="73" t="str">
        <f t="shared" si="14"/>
        <v/>
      </c>
      <c r="G206" s="71"/>
      <c r="H206" s="44"/>
      <c r="L206" s="44"/>
      <c r="M206" s="44"/>
      <c r="N206" s="45"/>
    </row>
    <row r="207" spans="1:14" x14ac:dyDescent="0.25">
      <c r="A207" s="43" t="s">
        <v>470</v>
      </c>
      <c r="B207" s="76" t="s">
        <v>1101</v>
      </c>
      <c r="C207" s="93">
        <v>0</v>
      </c>
      <c r="E207" s="71"/>
      <c r="F207" s="73"/>
      <c r="G207" s="71"/>
      <c r="H207" s="44"/>
      <c r="L207" s="44"/>
      <c r="M207" s="44"/>
      <c r="N207" s="45"/>
    </row>
    <row r="208" spans="1:14" x14ac:dyDescent="0.25">
      <c r="A208" s="43" t="s">
        <v>1102</v>
      </c>
      <c r="B208" s="84" t="s">
        <v>910</v>
      </c>
      <c r="C208" s="69">
        <f>SUM(C193:C206)</f>
        <v>0</v>
      </c>
      <c r="E208" s="71"/>
      <c r="F208" s="70">
        <f>SUM(F193:F206)</f>
        <v>0</v>
      </c>
      <c r="G208" s="71"/>
      <c r="H208" s="44"/>
      <c r="L208" s="44"/>
      <c r="M208" s="44"/>
      <c r="N208" s="45"/>
    </row>
    <row r="209" spans="1:14" outlineLevel="1" x14ac:dyDescent="0.25">
      <c r="A209" s="43" t="s">
        <v>1103</v>
      </c>
      <c r="B209" s="78" t="s">
        <v>913</v>
      </c>
      <c r="C209" s="69"/>
      <c r="E209" s="71"/>
      <c r="F209" s="73" t="str">
        <f t="shared" ref="F209:F215" si="15">IF($C$208=0,"",IF(C209="[for completion]","",C209/$C$208))</f>
        <v/>
      </c>
      <c r="G209" s="71"/>
      <c r="H209" s="44"/>
      <c r="L209" s="44"/>
      <c r="M209" s="44"/>
      <c r="N209" s="45"/>
    </row>
    <row r="210" spans="1:14" outlineLevel="1" x14ac:dyDescent="0.25">
      <c r="A210" s="43" t="s">
        <v>1104</v>
      </c>
      <c r="B210" s="78" t="s">
        <v>913</v>
      </c>
      <c r="C210" s="69"/>
      <c r="E210" s="71"/>
      <c r="F210" s="73" t="str">
        <f t="shared" si="15"/>
        <v/>
      </c>
      <c r="G210" s="71"/>
      <c r="H210" s="44"/>
      <c r="L210" s="44"/>
      <c r="M210" s="44"/>
      <c r="N210" s="45"/>
    </row>
    <row r="211" spans="1:14" outlineLevel="1" x14ac:dyDescent="0.25">
      <c r="A211" s="43" t="s">
        <v>1105</v>
      </c>
      <c r="B211" s="78" t="s">
        <v>913</v>
      </c>
      <c r="C211" s="69"/>
      <c r="E211" s="71"/>
      <c r="F211" s="73" t="str">
        <f t="shared" si="15"/>
        <v/>
      </c>
      <c r="G211" s="71"/>
      <c r="H211" s="44"/>
      <c r="L211" s="44"/>
      <c r="M211" s="44"/>
      <c r="N211" s="45"/>
    </row>
    <row r="212" spans="1:14" outlineLevel="1" x14ac:dyDescent="0.25">
      <c r="A212" s="43" t="s">
        <v>1106</v>
      </c>
      <c r="B212" s="78" t="s">
        <v>913</v>
      </c>
      <c r="C212" s="69"/>
      <c r="E212" s="71"/>
      <c r="F212" s="73" t="str">
        <f t="shared" si="15"/>
        <v/>
      </c>
      <c r="G212" s="71"/>
      <c r="H212" s="44"/>
      <c r="L212" s="44"/>
      <c r="M212" s="44"/>
      <c r="N212" s="45"/>
    </row>
    <row r="213" spans="1:14" outlineLevel="1" x14ac:dyDescent="0.25">
      <c r="A213" s="43" t="s">
        <v>1107</v>
      </c>
      <c r="B213" s="78" t="s">
        <v>913</v>
      </c>
      <c r="C213" s="69"/>
      <c r="E213" s="71"/>
      <c r="F213" s="73" t="str">
        <f t="shared" si="15"/>
        <v/>
      </c>
      <c r="G213" s="71"/>
      <c r="H213" s="44"/>
      <c r="L213" s="44"/>
      <c r="M213" s="44"/>
      <c r="N213" s="45"/>
    </row>
    <row r="214" spans="1:14" outlineLevel="1" x14ac:dyDescent="0.25">
      <c r="A214" s="43" t="s">
        <v>1108</v>
      </c>
      <c r="B214" s="78" t="s">
        <v>913</v>
      </c>
      <c r="C214" s="69"/>
      <c r="E214" s="71"/>
      <c r="F214" s="73" t="str">
        <f t="shared" si="15"/>
        <v/>
      </c>
      <c r="G214" s="71"/>
      <c r="H214" s="44"/>
      <c r="L214" s="44"/>
      <c r="M214" s="44"/>
      <c r="N214" s="45"/>
    </row>
    <row r="215" spans="1:14" outlineLevel="1" x14ac:dyDescent="0.25">
      <c r="A215" s="43" t="s">
        <v>1109</v>
      </c>
      <c r="B215" s="78" t="s">
        <v>913</v>
      </c>
      <c r="C215" s="69"/>
      <c r="E215" s="71"/>
      <c r="F215" s="73" t="str">
        <f t="shared" si="15"/>
        <v/>
      </c>
      <c r="G215" s="71"/>
      <c r="H215" s="44"/>
      <c r="L215" s="44"/>
      <c r="M215" s="44"/>
      <c r="N215" s="45"/>
    </row>
    <row r="216" spans="1:14" ht="15" customHeight="1" x14ac:dyDescent="0.25">
      <c r="A216" s="64"/>
      <c r="B216" s="65" t="s">
        <v>1110</v>
      </c>
      <c r="C216" s="64" t="s">
        <v>879</v>
      </c>
      <c r="D216" s="64"/>
      <c r="E216" s="66"/>
      <c r="F216" s="67" t="s">
        <v>903</v>
      </c>
      <c r="G216" s="67" t="s">
        <v>1111</v>
      </c>
      <c r="H216" s="44"/>
      <c r="L216" s="44"/>
      <c r="M216" s="44"/>
      <c r="N216" s="45"/>
    </row>
    <row r="217" spans="1:14" x14ac:dyDescent="0.25">
      <c r="A217" s="43" t="s">
        <v>472</v>
      </c>
      <c r="B217" s="44" t="s">
        <v>1112</v>
      </c>
      <c r="C217" s="60">
        <v>0</v>
      </c>
      <c r="E217" s="90"/>
      <c r="F217" s="73">
        <f>IF($C$38=0,"",IF(C217="[for completion]","",IF(C217="","",C217/$C$38)))</f>
        <v>0</v>
      </c>
      <c r="G217" s="73">
        <f>IF($C$39=0,"",IF(C217="[for completion]","",IF(C217="","",C217/$C$39)))</f>
        <v>0</v>
      </c>
      <c r="H217" s="44"/>
      <c r="L217" s="44"/>
      <c r="M217" s="44"/>
      <c r="N217" s="45"/>
    </row>
    <row r="218" spans="1:14" x14ac:dyDescent="0.25">
      <c r="A218" s="43" t="s">
        <v>474</v>
      </c>
      <c r="B218" s="44" t="s">
        <v>1113</v>
      </c>
      <c r="C218" s="68">
        <v>200</v>
      </c>
      <c r="E218" s="90"/>
      <c r="F218" s="73">
        <f>IF($C$38=0,"",IF(C218="[for completion]","",IF(C218="","",C218/$C$38)))</f>
        <v>1.2239078152633543E-2</v>
      </c>
      <c r="G218" s="73">
        <f>IF($C$39=0,"",IF(C218="[for completion]","",IF(C218="","",C218/$C$39)))</f>
        <v>1.5299292407726142E-2</v>
      </c>
      <c r="H218" s="44"/>
      <c r="L218" s="44"/>
      <c r="M218" s="44"/>
      <c r="N218" s="45"/>
    </row>
    <row r="219" spans="1:14" x14ac:dyDescent="0.25">
      <c r="A219" s="43" t="s">
        <v>476</v>
      </c>
      <c r="B219" s="44" t="s">
        <v>908</v>
      </c>
      <c r="C219" s="68">
        <v>0</v>
      </c>
      <c r="E219" s="90"/>
      <c r="F219" s="73">
        <f>IF($C$38=0,"",IF(C219="[for completion]","",IF(C219="","",C219/$C$38)))</f>
        <v>0</v>
      </c>
      <c r="G219" s="73">
        <f>IF($C$39=0,"",IF(C219="[for completion]","",IF(C219="","",C219/$C$39)))</f>
        <v>0</v>
      </c>
      <c r="H219" s="44"/>
      <c r="L219" s="44"/>
      <c r="M219" s="44"/>
      <c r="N219" s="45"/>
    </row>
    <row r="220" spans="1:14" x14ac:dyDescent="0.25">
      <c r="A220" s="43" t="s">
        <v>1114</v>
      </c>
      <c r="B220" s="84" t="s">
        <v>910</v>
      </c>
      <c r="C220" s="69">
        <f>SUM(C217:C219)</f>
        <v>200</v>
      </c>
      <c r="E220" s="90"/>
      <c r="F220" s="70">
        <f>SUM(F217:F219)</f>
        <v>1.2239078152633543E-2</v>
      </c>
      <c r="G220" s="70">
        <f>SUM(G217:G219)</f>
        <v>1.5299292407726142E-2</v>
      </c>
      <c r="H220" s="44"/>
      <c r="L220" s="44"/>
      <c r="M220" s="44"/>
      <c r="N220" s="45"/>
    </row>
    <row r="221" spans="1:14" outlineLevel="1" x14ac:dyDescent="0.25">
      <c r="A221" s="43" t="s">
        <v>1115</v>
      </c>
      <c r="B221" s="96" t="s">
        <v>913</v>
      </c>
      <c r="C221" s="68"/>
      <c r="E221" s="90"/>
      <c r="F221" s="73" t="str">
        <f t="shared" ref="F221:F227" si="16">IF($C$38=0,"",IF(C221="[for completion]","",IF(C221="","",C221/$C$38)))</f>
        <v/>
      </c>
      <c r="G221" s="73" t="str">
        <f t="shared" ref="G221:G227" si="17">IF($C$39=0,"",IF(C221="[for completion]","",IF(C221="","",C221/$C$39)))</f>
        <v/>
      </c>
      <c r="H221" s="44"/>
      <c r="L221" s="44"/>
      <c r="M221" s="44"/>
      <c r="N221" s="45"/>
    </row>
    <row r="222" spans="1:14" outlineLevel="1" x14ac:dyDescent="0.25">
      <c r="A222" s="43" t="s">
        <v>1116</v>
      </c>
      <c r="B222" s="78" t="s">
        <v>913</v>
      </c>
      <c r="C222" s="69"/>
      <c r="E222" s="90"/>
      <c r="F222" s="73" t="str">
        <f t="shared" si="16"/>
        <v/>
      </c>
      <c r="G222" s="73" t="str">
        <f t="shared" si="17"/>
        <v/>
      </c>
      <c r="H222" s="44"/>
      <c r="L222" s="44"/>
      <c r="M222" s="44"/>
      <c r="N222" s="45"/>
    </row>
    <row r="223" spans="1:14" outlineLevel="1" x14ac:dyDescent="0.25">
      <c r="A223" s="43" t="s">
        <v>1117</v>
      </c>
      <c r="B223" s="78" t="s">
        <v>913</v>
      </c>
      <c r="C223" s="69"/>
      <c r="E223" s="90"/>
      <c r="F223" s="73" t="str">
        <f t="shared" si="16"/>
        <v/>
      </c>
      <c r="G223" s="73" t="str">
        <f t="shared" si="17"/>
        <v/>
      </c>
      <c r="H223" s="44"/>
      <c r="L223" s="44"/>
      <c r="M223" s="44"/>
      <c r="N223" s="45"/>
    </row>
    <row r="224" spans="1:14" outlineLevel="1" x14ac:dyDescent="0.25">
      <c r="A224" s="43" t="s">
        <v>1118</v>
      </c>
      <c r="B224" s="78" t="s">
        <v>913</v>
      </c>
      <c r="C224" s="69"/>
      <c r="E224" s="90"/>
      <c r="F224" s="73" t="str">
        <f t="shared" si="16"/>
        <v/>
      </c>
      <c r="G224" s="73" t="str">
        <f t="shared" si="17"/>
        <v/>
      </c>
      <c r="H224" s="44"/>
      <c r="L224" s="44"/>
      <c r="M224" s="44"/>
      <c r="N224" s="45"/>
    </row>
    <row r="225" spans="1:13" outlineLevel="1" x14ac:dyDescent="0.25">
      <c r="A225" s="43" t="s">
        <v>1119</v>
      </c>
      <c r="B225" s="78" t="s">
        <v>913</v>
      </c>
      <c r="C225" s="69"/>
      <c r="E225" s="90"/>
      <c r="F225" s="73" t="str">
        <f t="shared" si="16"/>
        <v/>
      </c>
      <c r="G225" s="73" t="str">
        <f t="shared" si="17"/>
        <v/>
      </c>
      <c r="H225" s="44"/>
      <c r="L225" s="44"/>
      <c r="M225" s="44"/>
    </row>
    <row r="226" spans="1:13" outlineLevel="1" x14ac:dyDescent="0.25">
      <c r="A226" s="43" t="s">
        <v>1120</v>
      </c>
      <c r="B226" s="78" t="s">
        <v>913</v>
      </c>
      <c r="C226" s="69"/>
      <c r="F226" s="73" t="str">
        <f t="shared" si="16"/>
        <v/>
      </c>
      <c r="G226" s="73" t="str">
        <f t="shared" si="17"/>
        <v/>
      </c>
      <c r="H226" s="44"/>
      <c r="L226" s="44"/>
      <c r="M226" s="44"/>
    </row>
    <row r="227" spans="1:13" outlineLevel="1" x14ac:dyDescent="0.25">
      <c r="A227" s="43" t="s">
        <v>1121</v>
      </c>
      <c r="B227" s="78" t="s">
        <v>913</v>
      </c>
      <c r="C227" s="69"/>
      <c r="E227" s="90"/>
      <c r="F227" s="73" t="str">
        <f t="shared" si="16"/>
        <v/>
      </c>
      <c r="G227" s="73" t="str">
        <f t="shared" si="17"/>
        <v/>
      </c>
      <c r="H227" s="44"/>
      <c r="L227" s="44"/>
      <c r="M227" s="44"/>
    </row>
    <row r="228" spans="1:13" ht="15" customHeight="1" x14ac:dyDescent="0.25">
      <c r="A228" s="64"/>
      <c r="B228" s="65" t="s">
        <v>1122</v>
      </c>
      <c r="C228" s="64"/>
      <c r="D228" s="64"/>
      <c r="E228" s="66"/>
      <c r="F228" s="67"/>
      <c r="G228" s="67"/>
      <c r="H228" s="44"/>
      <c r="L228" s="44"/>
      <c r="M228" s="44"/>
    </row>
    <row r="229" spans="1:13" x14ac:dyDescent="0.25">
      <c r="A229" s="43" t="s">
        <v>1123</v>
      </c>
      <c r="B229" s="43" t="s">
        <v>1124</v>
      </c>
      <c r="C229" s="199" t="s">
        <v>2170</v>
      </c>
      <c r="H229" s="44"/>
      <c r="L229" s="44"/>
      <c r="M229" s="44"/>
    </row>
    <row r="230" spans="1:13" ht="15" customHeight="1" x14ac:dyDescent="0.25">
      <c r="A230" s="64"/>
      <c r="B230" s="65" t="s">
        <v>1125</v>
      </c>
      <c r="C230" s="64"/>
      <c r="D230" s="64"/>
      <c r="E230" s="66"/>
      <c r="F230" s="67"/>
      <c r="G230" s="67"/>
      <c r="H230" s="44"/>
      <c r="L230" s="44"/>
      <c r="M230" s="44"/>
    </row>
    <row r="231" spans="1:13" x14ac:dyDescent="0.25">
      <c r="A231" s="43" t="s">
        <v>478</v>
      </c>
      <c r="B231" s="43" t="s">
        <v>1126</v>
      </c>
      <c r="C231" s="60">
        <v>13080</v>
      </c>
      <c r="H231" s="44"/>
      <c r="L231" s="44"/>
      <c r="M231" s="44"/>
    </row>
    <row r="232" spans="1:13" x14ac:dyDescent="0.25">
      <c r="A232" s="43" t="s">
        <v>480</v>
      </c>
      <c r="B232" s="97" t="s">
        <v>1127</v>
      </c>
      <c r="C232" s="60" t="s">
        <v>482</v>
      </c>
      <c r="H232" s="44"/>
      <c r="L232" s="44"/>
      <c r="M232" s="44"/>
    </row>
    <row r="233" spans="1:13" x14ac:dyDescent="0.25">
      <c r="A233" s="43" t="s">
        <v>483</v>
      </c>
      <c r="B233" s="97" t="s">
        <v>1128</v>
      </c>
      <c r="C233" s="60" t="s">
        <v>485</v>
      </c>
      <c r="H233" s="44"/>
      <c r="L233" s="44"/>
      <c r="M233" s="44"/>
    </row>
    <row r="234" spans="1:13" outlineLevel="1" x14ac:dyDescent="0.25">
      <c r="A234" s="43" t="s">
        <v>486</v>
      </c>
      <c r="B234" s="62" t="s">
        <v>1129</v>
      </c>
      <c r="C234" s="69"/>
      <c r="H234" s="44"/>
      <c r="L234" s="44"/>
      <c r="M234" s="44"/>
    </row>
    <row r="235" spans="1:13" outlineLevel="1" x14ac:dyDescent="0.25">
      <c r="A235" s="43" t="s">
        <v>1130</v>
      </c>
      <c r="B235" s="62" t="s">
        <v>1131</v>
      </c>
      <c r="C235" s="69"/>
      <c r="H235" s="44"/>
      <c r="L235" s="44"/>
      <c r="M235" s="44"/>
    </row>
    <row r="236" spans="1:13" outlineLevel="1" x14ac:dyDescent="0.25">
      <c r="A236" s="43" t="s">
        <v>1132</v>
      </c>
      <c r="B236" s="62" t="s">
        <v>1133</v>
      </c>
      <c r="H236" s="44"/>
      <c r="L236" s="44"/>
      <c r="M236" s="44"/>
    </row>
    <row r="237" spans="1:13" outlineLevel="1" x14ac:dyDescent="0.25">
      <c r="A237" s="43" t="s">
        <v>1134</v>
      </c>
      <c r="H237" s="44"/>
      <c r="L237" s="44"/>
      <c r="M237" s="44"/>
    </row>
    <row r="238" spans="1:13" outlineLevel="1" x14ac:dyDescent="0.25">
      <c r="A238" s="43" t="s">
        <v>1135</v>
      </c>
      <c r="H238" s="44"/>
      <c r="L238" s="44"/>
      <c r="M238" s="44"/>
    </row>
    <row r="239" spans="1:13" outlineLevel="1" x14ac:dyDescent="0.25">
      <c r="A239" s="64"/>
      <c r="B239" s="65" t="s">
        <v>1136</v>
      </c>
      <c r="C239" s="64"/>
      <c r="D239" s="64"/>
      <c r="E239" s="66"/>
      <c r="F239" s="67"/>
      <c r="G239" s="67"/>
      <c r="H239" s="44"/>
    </row>
    <row r="240" spans="1:13" ht="30" outlineLevel="1" x14ac:dyDescent="0.25">
      <c r="A240" s="43" t="s">
        <v>488</v>
      </c>
      <c r="B240" s="43" t="s">
        <v>1137</v>
      </c>
      <c r="C240" s="60" t="s">
        <v>490</v>
      </c>
      <c r="H240" s="44"/>
    </row>
    <row r="241" spans="1:8" ht="30" outlineLevel="1" x14ac:dyDescent="0.25">
      <c r="A241" s="43" t="s">
        <v>1138</v>
      </c>
      <c r="B241" s="43" t="s">
        <v>1139</v>
      </c>
      <c r="C241" s="60" t="s">
        <v>775</v>
      </c>
      <c r="H241" s="44"/>
    </row>
    <row r="242" spans="1:8" outlineLevel="1" x14ac:dyDescent="0.25">
      <c r="A242" s="43" t="s">
        <v>1140</v>
      </c>
      <c r="B242" s="43" t="s">
        <v>1141</v>
      </c>
      <c r="C242" s="43" t="s">
        <v>1142</v>
      </c>
      <c r="H242" s="44"/>
    </row>
    <row r="243" spans="1:8" outlineLevel="1" x14ac:dyDescent="0.25">
      <c r="A243" s="43" t="s">
        <v>1143</v>
      </c>
      <c r="B243" s="43" t="s">
        <v>1144</v>
      </c>
      <c r="C243" s="43" t="s">
        <v>775</v>
      </c>
      <c r="H243" s="44"/>
    </row>
    <row r="244" spans="1:8" outlineLevel="1" x14ac:dyDescent="0.25">
      <c r="A244" s="43" t="s">
        <v>1145</v>
      </c>
      <c r="H244" s="44"/>
    </row>
    <row r="245" spans="1:8" outlineLevel="1" x14ac:dyDescent="0.25">
      <c r="A245" s="43" t="s">
        <v>1146</v>
      </c>
      <c r="H245" s="44"/>
    </row>
    <row r="246" spans="1:8" outlineLevel="1" x14ac:dyDescent="0.25">
      <c r="A246" s="43" t="s">
        <v>1147</v>
      </c>
      <c r="H246" s="44"/>
    </row>
    <row r="247" spans="1:8" outlineLevel="1" x14ac:dyDescent="0.25">
      <c r="A247" s="43" t="s">
        <v>1148</v>
      </c>
      <c r="H247" s="44"/>
    </row>
    <row r="248" spans="1:8" outlineLevel="1" x14ac:dyDescent="0.25">
      <c r="A248" s="43" t="s">
        <v>1149</v>
      </c>
      <c r="H248" s="44"/>
    </row>
    <row r="249" spans="1:8" outlineLevel="1" x14ac:dyDescent="0.25">
      <c r="A249" s="43" t="s">
        <v>1150</v>
      </c>
      <c r="H249" s="44"/>
    </row>
    <row r="250" spans="1:8" outlineLevel="1" x14ac:dyDescent="0.25">
      <c r="A250" s="43" t="s">
        <v>1151</v>
      </c>
      <c r="H250" s="44"/>
    </row>
    <row r="251" spans="1:8" outlineLevel="1" x14ac:dyDescent="0.25">
      <c r="A251" s="43" t="s">
        <v>1152</v>
      </c>
      <c r="H251" s="44"/>
    </row>
    <row r="252" spans="1:8" outlineLevel="1" x14ac:dyDescent="0.25">
      <c r="A252" s="43" t="s">
        <v>1153</v>
      </c>
      <c r="H252" s="44"/>
    </row>
    <row r="253" spans="1:8" outlineLevel="1" x14ac:dyDescent="0.25">
      <c r="A253" s="43" t="s">
        <v>1154</v>
      </c>
      <c r="H253" s="44"/>
    </row>
    <row r="254" spans="1:8" outlineLevel="1" x14ac:dyDescent="0.25">
      <c r="A254" s="43" t="s">
        <v>1155</v>
      </c>
      <c r="H254" s="44"/>
    </row>
    <row r="255" spans="1:8" outlineLevel="1" x14ac:dyDescent="0.25">
      <c r="A255" s="43" t="s">
        <v>1156</v>
      </c>
      <c r="H255" s="44"/>
    </row>
    <row r="256" spans="1:8" outlineLevel="1" x14ac:dyDescent="0.25">
      <c r="A256" s="43" t="s">
        <v>1157</v>
      </c>
      <c r="H256" s="44"/>
    </row>
    <row r="257" spans="1:8" outlineLevel="1" x14ac:dyDescent="0.25">
      <c r="A257" s="43" t="s">
        <v>1158</v>
      </c>
      <c r="H257" s="44"/>
    </row>
    <row r="258" spans="1:8" outlineLevel="1" x14ac:dyDescent="0.25">
      <c r="A258" s="43" t="s">
        <v>1159</v>
      </c>
      <c r="H258" s="44"/>
    </row>
    <row r="259" spans="1:8" outlineLevel="1" x14ac:dyDescent="0.25">
      <c r="A259" s="43" t="s">
        <v>1160</v>
      </c>
      <c r="H259" s="44"/>
    </row>
    <row r="260" spans="1:8" outlineLevel="1" x14ac:dyDescent="0.25">
      <c r="A260" s="43" t="s">
        <v>1161</v>
      </c>
      <c r="H260" s="44"/>
    </row>
    <row r="261" spans="1:8" outlineLevel="1" x14ac:dyDescent="0.25">
      <c r="A261" s="43" t="s">
        <v>1162</v>
      </c>
      <c r="H261" s="44"/>
    </row>
    <row r="262" spans="1:8" outlineLevel="1" x14ac:dyDescent="0.25">
      <c r="A262" s="43" t="s">
        <v>1163</v>
      </c>
      <c r="H262" s="44"/>
    </row>
    <row r="263" spans="1:8" outlineLevel="1" x14ac:dyDescent="0.25">
      <c r="A263" s="43" t="s">
        <v>1164</v>
      </c>
      <c r="H263" s="44"/>
    </row>
    <row r="264" spans="1:8" outlineLevel="1" x14ac:dyDescent="0.25">
      <c r="A264" s="43" t="s">
        <v>1165</v>
      </c>
      <c r="H264" s="44"/>
    </row>
    <row r="265" spans="1:8" outlineLevel="1" x14ac:dyDescent="0.25">
      <c r="A265" s="43" t="s">
        <v>1166</v>
      </c>
      <c r="H265" s="44"/>
    </row>
    <row r="266" spans="1:8" outlineLevel="1" x14ac:dyDescent="0.25">
      <c r="A266" s="43" t="s">
        <v>1167</v>
      </c>
      <c r="H266" s="44"/>
    </row>
    <row r="267" spans="1:8" outlineLevel="1" x14ac:dyDescent="0.25">
      <c r="A267" s="43" t="s">
        <v>1168</v>
      </c>
      <c r="H267" s="44"/>
    </row>
    <row r="268" spans="1:8" outlineLevel="1" x14ac:dyDescent="0.25">
      <c r="A268" s="43" t="s">
        <v>1169</v>
      </c>
      <c r="H268" s="44"/>
    </row>
    <row r="269" spans="1:8" outlineLevel="1" x14ac:dyDescent="0.25">
      <c r="A269" s="43" t="s">
        <v>1170</v>
      </c>
      <c r="H269" s="44"/>
    </row>
    <row r="270" spans="1:8" outlineLevel="1" x14ac:dyDescent="0.25">
      <c r="A270" s="43" t="s">
        <v>1171</v>
      </c>
      <c r="H270" s="44"/>
    </row>
    <row r="271" spans="1:8" outlineLevel="1" x14ac:dyDescent="0.25">
      <c r="A271" s="43" t="s">
        <v>1172</v>
      </c>
      <c r="H271" s="44"/>
    </row>
    <row r="272" spans="1:8" outlineLevel="1" x14ac:dyDescent="0.25">
      <c r="A272" s="43" t="s">
        <v>1173</v>
      </c>
      <c r="H272" s="44"/>
    </row>
    <row r="273" spans="1:14" outlineLevel="1" x14ac:dyDescent="0.25">
      <c r="A273" s="43" t="s">
        <v>1174</v>
      </c>
      <c r="H273" s="44"/>
    </row>
    <row r="274" spans="1:14" outlineLevel="1" x14ac:dyDescent="0.25">
      <c r="A274" s="43" t="s">
        <v>1175</v>
      </c>
      <c r="H274" s="44"/>
    </row>
    <row r="275" spans="1:14" outlineLevel="1" x14ac:dyDescent="0.25">
      <c r="A275" s="43" t="s">
        <v>1176</v>
      </c>
      <c r="H275" s="44"/>
    </row>
    <row r="276" spans="1:14" outlineLevel="1" x14ac:dyDescent="0.25">
      <c r="A276" s="43" t="s">
        <v>1177</v>
      </c>
      <c r="H276" s="44"/>
    </row>
    <row r="277" spans="1:14" outlineLevel="1" x14ac:dyDescent="0.25">
      <c r="A277" s="43" t="s">
        <v>1178</v>
      </c>
      <c r="H277" s="44"/>
    </row>
    <row r="278" spans="1:14" outlineLevel="1" x14ac:dyDescent="0.25">
      <c r="A278" s="43" t="s">
        <v>1179</v>
      </c>
      <c r="H278" s="44"/>
    </row>
    <row r="279" spans="1:14" outlineLevel="1" x14ac:dyDescent="0.25">
      <c r="A279" s="43" t="s">
        <v>1180</v>
      </c>
      <c r="H279" s="44"/>
    </row>
    <row r="280" spans="1:14" outlineLevel="1" x14ac:dyDescent="0.25">
      <c r="A280" s="43" t="s">
        <v>1181</v>
      </c>
      <c r="H280" s="44"/>
    </row>
    <row r="281" spans="1:14" outlineLevel="1" x14ac:dyDescent="0.25">
      <c r="A281" s="43" t="s">
        <v>1182</v>
      </c>
      <c r="H281" s="44"/>
    </row>
    <row r="282" spans="1:14" outlineLevel="1" x14ac:dyDescent="0.25">
      <c r="A282" s="43" t="s">
        <v>1183</v>
      </c>
      <c r="H282" s="44"/>
    </row>
    <row r="283" spans="1:14" outlineLevel="1" x14ac:dyDescent="0.25">
      <c r="A283" s="43" t="s">
        <v>1184</v>
      </c>
      <c r="H283" s="44"/>
    </row>
    <row r="284" spans="1:14" outlineLevel="1" x14ac:dyDescent="0.25">
      <c r="A284" s="43" t="s">
        <v>1185</v>
      </c>
      <c r="H284" s="44"/>
    </row>
    <row r="285" spans="1:14" ht="37.5" x14ac:dyDescent="0.25">
      <c r="A285" s="56"/>
      <c r="B285" s="56" t="s">
        <v>1186</v>
      </c>
      <c r="C285" s="56" t="s">
        <v>1187</v>
      </c>
      <c r="D285" s="56" t="s">
        <v>1187</v>
      </c>
      <c r="E285" s="56"/>
      <c r="F285" s="57"/>
      <c r="G285" s="58"/>
      <c r="H285" s="44"/>
      <c r="I285" s="50"/>
      <c r="J285" s="50"/>
      <c r="K285" s="50"/>
      <c r="L285" s="50"/>
      <c r="M285" s="52"/>
    </row>
    <row r="286" spans="1:14" ht="18.75" x14ac:dyDescent="0.25">
      <c r="A286" s="98" t="s">
        <v>1188</v>
      </c>
      <c r="B286" s="99"/>
      <c r="C286" s="99"/>
      <c r="D286" s="99"/>
      <c r="E286" s="99"/>
      <c r="F286" s="100"/>
      <c r="G286" s="99"/>
      <c r="H286" s="44"/>
      <c r="I286" s="50"/>
      <c r="J286" s="50"/>
      <c r="K286" s="50"/>
      <c r="L286" s="50"/>
      <c r="M286" s="52"/>
    </row>
    <row r="287" spans="1:14" ht="18.75" x14ac:dyDescent="0.25">
      <c r="A287" s="98" t="s">
        <v>1189</v>
      </c>
      <c r="B287" s="99"/>
      <c r="C287" s="99"/>
      <c r="D287" s="99"/>
      <c r="E287" s="99"/>
      <c r="F287" s="100"/>
      <c r="G287" s="99"/>
      <c r="H287" s="44"/>
      <c r="I287" s="50"/>
      <c r="J287" s="50"/>
      <c r="K287" s="50"/>
      <c r="L287" s="50"/>
      <c r="M287" s="52"/>
    </row>
    <row r="288" spans="1:14" x14ac:dyDescent="0.25">
      <c r="A288" s="43" t="s">
        <v>1190</v>
      </c>
      <c r="B288" s="62" t="s">
        <v>1191</v>
      </c>
      <c r="C288" s="101">
        <f>ROW(B38)</f>
        <v>38</v>
      </c>
      <c r="D288" s="71"/>
      <c r="E288" s="71"/>
      <c r="F288" s="71"/>
      <c r="G288" s="71"/>
      <c r="H288" s="44"/>
      <c r="I288" s="62"/>
      <c r="J288" s="55"/>
      <c r="L288" s="71"/>
      <c r="M288" s="71"/>
      <c r="N288" s="71"/>
    </row>
    <row r="289" spans="1:14" x14ac:dyDescent="0.25">
      <c r="A289" s="43" t="s">
        <v>1192</v>
      </c>
      <c r="B289" s="62" t="s">
        <v>1193</v>
      </c>
      <c r="C289" s="101">
        <f>ROW(B39)</f>
        <v>39</v>
      </c>
      <c r="E289" s="71"/>
      <c r="F289" s="71"/>
      <c r="H289" s="44"/>
      <c r="I289" s="62"/>
      <c r="J289" s="55"/>
      <c r="L289" s="71"/>
      <c r="M289" s="71"/>
    </row>
    <row r="290" spans="1:14" x14ac:dyDescent="0.25">
      <c r="A290" s="43" t="s">
        <v>1194</v>
      </c>
      <c r="B290" s="62" t="s">
        <v>1195</v>
      </c>
      <c r="C290" s="101" t="str">
        <f ca="1">IF(ISREF(INDIRECT("'B1. HTT Mortgage Assets'!A1")),ROW('B1. HTT Mortgage Assets'!B43)&amp;" for Mortgage Assets","")</f>
        <v>43 for Mortgage Assets</v>
      </c>
      <c r="D290" s="101" t="str">
        <f ca="1">IF(ISREF(INDIRECT("'B2. HTT Public Sector Assets'!A1")),ROW(#REF!)&amp; " for Public Sector Assets","")</f>
        <v/>
      </c>
      <c r="E290" s="102"/>
      <c r="F290" s="71"/>
      <c r="G290" s="102"/>
      <c r="H290" s="44"/>
      <c r="I290" s="62"/>
      <c r="J290" s="55"/>
      <c r="K290" s="55"/>
      <c r="L290" s="102"/>
      <c r="M290" s="71"/>
      <c r="N290" s="102"/>
    </row>
    <row r="291" spans="1:14" x14ac:dyDescent="0.25">
      <c r="A291" s="43" t="s">
        <v>1196</v>
      </c>
      <c r="B291" s="62" t="s">
        <v>1197</v>
      </c>
      <c r="C291" s="101">
        <f>ROW(B52)</f>
        <v>52</v>
      </c>
      <c r="H291" s="44"/>
      <c r="I291" s="62"/>
      <c r="J291" s="55"/>
    </row>
    <row r="292" spans="1:14" x14ac:dyDescent="0.25">
      <c r="A292" s="43" t="s">
        <v>1198</v>
      </c>
      <c r="B292" s="62" t="s">
        <v>1199</v>
      </c>
      <c r="C292" s="103" t="str">
        <f ca="1">IF(ISREF(INDIRECT("'B1. HTT Mortgage Assets'!A1")),ROW('B1. HTT Mortgage Assets'!B186)&amp;" for Residential Mortgage Assets","")</f>
        <v>186 for Residential Mortgage Assets</v>
      </c>
      <c r="D292" s="101" t="str">
        <f ca="1">IF(ISREF(INDIRECT("'B1. HTT Mortgage Assets'!A1")),ROW('B1. HTT Mortgage Assets'!B412 )&amp; " for Commercial Mortgage Assets","")</f>
        <v>412 for Commercial Mortgage Assets</v>
      </c>
      <c r="E292" s="102"/>
      <c r="F292" s="101" t="str">
        <f ca="1">IF(ISREF(INDIRECT("'B2. HTT Public Sector Assets'!A1")),ROW(#REF!)&amp; " for Public Sector Assets","")</f>
        <v/>
      </c>
      <c r="G292" s="102"/>
      <c r="H292" s="44"/>
      <c r="I292" s="62"/>
      <c r="K292" s="55"/>
      <c r="L292" s="102"/>
      <c r="N292" s="102"/>
    </row>
    <row r="293" spans="1:14" x14ac:dyDescent="0.25">
      <c r="A293" s="43" t="s">
        <v>1200</v>
      </c>
      <c r="B293" s="62" t="s">
        <v>1201</v>
      </c>
      <c r="C293" s="101" t="str">
        <f ca="1">IF(ISREF(INDIRECT("'B1. HTT Mortgage Assets'!A1")),ROW('B1. HTT Mortgage Assets'!B149)&amp;" for Mortgage Assets","")</f>
        <v>149 for Mortgage Assets</v>
      </c>
      <c r="D293" s="101" t="str">
        <f ca="1">IF(ISREF(INDIRECT("'B2. HTT Public Sector Assets'!A1")),ROW(#REF!)&amp;" for Public Sector Assets","")</f>
        <v/>
      </c>
      <c r="H293" s="44"/>
      <c r="I293" s="62"/>
      <c r="M293" s="102"/>
    </row>
    <row r="294" spans="1:14" x14ac:dyDescent="0.25">
      <c r="A294" s="43" t="s">
        <v>1202</v>
      </c>
      <c r="B294" s="62" t="s">
        <v>1203</v>
      </c>
      <c r="C294" s="101">
        <f>ROW(B111)</f>
        <v>111</v>
      </c>
      <c r="F294" s="102"/>
      <c r="H294" s="44"/>
      <c r="I294" s="62"/>
      <c r="J294" s="55"/>
      <c r="M294" s="102"/>
    </row>
    <row r="295" spans="1:14" x14ac:dyDescent="0.25">
      <c r="A295" s="43" t="s">
        <v>1204</v>
      </c>
      <c r="B295" s="62" t="s">
        <v>1205</v>
      </c>
      <c r="C295" s="101">
        <f>ROW(B163)</f>
        <v>163</v>
      </c>
      <c r="E295" s="102"/>
      <c r="F295" s="102"/>
      <c r="H295" s="44"/>
      <c r="I295" s="62"/>
      <c r="J295" s="55"/>
      <c r="L295" s="102"/>
      <c r="M295" s="102"/>
    </row>
    <row r="296" spans="1:14" x14ac:dyDescent="0.25">
      <c r="A296" s="43" t="s">
        <v>1206</v>
      </c>
      <c r="B296" s="62" t="s">
        <v>1207</v>
      </c>
      <c r="C296" s="101">
        <f>ROW(B137)</f>
        <v>137</v>
      </c>
      <c r="E296" s="102"/>
      <c r="F296" s="102"/>
      <c r="H296" s="44"/>
      <c r="I296" s="62"/>
      <c r="J296" s="55"/>
      <c r="L296" s="102"/>
      <c r="M296" s="102"/>
    </row>
    <row r="297" spans="1:14" ht="30" x14ac:dyDescent="0.25">
      <c r="A297" s="43" t="s">
        <v>1208</v>
      </c>
      <c r="B297" s="43" t="s">
        <v>1209</v>
      </c>
      <c r="C297" s="101" t="str">
        <f>ROW('C. HTT Harmonised Glossary'!B17)&amp;" for Harmonised Glossary"</f>
        <v>17 for Harmonised Glossary</v>
      </c>
      <c r="E297" s="102"/>
      <c r="H297" s="44"/>
      <c r="J297" s="55"/>
      <c r="L297" s="102"/>
    </row>
    <row r="298" spans="1:14" x14ac:dyDescent="0.25">
      <c r="A298" s="43" t="s">
        <v>1210</v>
      </c>
      <c r="B298" s="62" t="s">
        <v>1211</v>
      </c>
      <c r="C298" s="101">
        <f>ROW(B65)</f>
        <v>65</v>
      </c>
      <c r="E298" s="102"/>
      <c r="H298" s="44"/>
      <c r="I298" s="62"/>
      <c r="J298" s="55"/>
      <c r="L298" s="102"/>
    </row>
    <row r="299" spans="1:14" x14ac:dyDescent="0.25">
      <c r="A299" s="43" t="s">
        <v>1212</v>
      </c>
      <c r="B299" s="62" t="s">
        <v>1213</v>
      </c>
      <c r="C299" s="101">
        <f>ROW(B88)</f>
        <v>88</v>
      </c>
      <c r="E299" s="102"/>
      <c r="H299" s="44"/>
      <c r="I299" s="62"/>
      <c r="J299" s="55"/>
      <c r="L299" s="102"/>
    </row>
    <row r="300" spans="1:14" x14ac:dyDescent="0.25">
      <c r="A300" s="43" t="s">
        <v>1214</v>
      </c>
      <c r="B300" s="62" t="s">
        <v>1215</v>
      </c>
      <c r="C300" s="101" t="str">
        <f ca="1">IF(ISREF(INDIRECT("'B1. HTT Mortgage Assets'!A1")),ROW('B1. HTT Mortgage Assets'!B179)&amp; " for Mortgage Assets","")</f>
        <v>179 for Mortgage Assets</v>
      </c>
      <c r="D300" s="101" t="str">
        <f ca="1">IF(ISREF(INDIRECT("'B2. HTT Public Sector Assets'!A1")),ROW(#REF!)&amp; " for Public Sector Assets","")</f>
        <v/>
      </c>
      <c r="E300" s="102"/>
      <c r="H300" s="44"/>
      <c r="I300" s="62"/>
      <c r="J300" s="55"/>
      <c r="K300" s="55"/>
      <c r="L300" s="102"/>
    </row>
    <row r="301" spans="1:14" outlineLevel="1" x14ac:dyDescent="0.25">
      <c r="A301" s="43" t="s">
        <v>1216</v>
      </c>
      <c r="B301" s="62"/>
      <c r="C301" s="55"/>
      <c r="D301" s="55"/>
      <c r="E301" s="102"/>
      <c r="H301" s="44"/>
      <c r="I301" s="62"/>
      <c r="J301" s="55"/>
      <c r="K301" s="55"/>
      <c r="L301" s="102"/>
    </row>
    <row r="302" spans="1:14" outlineLevel="1" x14ac:dyDescent="0.25">
      <c r="A302" s="43" t="s">
        <v>1217</v>
      </c>
      <c r="B302" s="62"/>
      <c r="C302" s="55"/>
      <c r="D302" s="55"/>
      <c r="E302" s="102"/>
      <c r="H302" s="44"/>
      <c r="I302" s="62"/>
      <c r="J302" s="55"/>
      <c r="K302" s="55"/>
      <c r="L302" s="102"/>
    </row>
    <row r="303" spans="1:14" outlineLevel="1" x14ac:dyDescent="0.25">
      <c r="A303" s="43" t="s">
        <v>1218</v>
      </c>
      <c r="B303" s="62"/>
      <c r="C303" s="55"/>
      <c r="D303" s="55"/>
      <c r="E303" s="102"/>
      <c r="H303" s="44"/>
      <c r="I303" s="62"/>
      <c r="J303" s="55"/>
      <c r="K303" s="55"/>
      <c r="L303" s="102"/>
    </row>
    <row r="304" spans="1:14" outlineLevel="1" x14ac:dyDescent="0.25">
      <c r="A304" s="43" t="s">
        <v>1219</v>
      </c>
      <c r="B304" s="62"/>
      <c r="C304" s="55"/>
      <c r="D304" s="55"/>
      <c r="E304" s="102"/>
      <c r="H304" s="44"/>
      <c r="I304" s="62"/>
      <c r="J304" s="55"/>
      <c r="K304" s="55"/>
      <c r="L304" s="102"/>
    </row>
    <row r="305" spans="1:14" outlineLevel="1" x14ac:dyDescent="0.25">
      <c r="A305" s="43" t="s">
        <v>1220</v>
      </c>
      <c r="B305" s="62"/>
      <c r="C305" s="55"/>
      <c r="D305" s="55"/>
      <c r="E305" s="102"/>
      <c r="H305" s="44"/>
      <c r="I305" s="62"/>
      <c r="J305" s="55"/>
      <c r="K305" s="55"/>
      <c r="L305" s="102"/>
      <c r="N305" s="45"/>
    </row>
    <row r="306" spans="1:14" outlineLevel="1" x14ac:dyDescent="0.25">
      <c r="A306" s="43" t="s">
        <v>1221</v>
      </c>
      <c r="B306" s="62"/>
      <c r="C306" s="55"/>
      <c r="D306" s="55"/>
      <c r="E306" s="102"/>
      <c r="H306" s="44"/>
      <c r="I306" s="62"/>
      <c r="J306" s="55"/>
      <c r="K306" s="55"/>
      <c r="L306" s="102"/>
      <c r="N306" s="45"/>
    </row>
    <row r="307" spans="1:14" outlineLevel="1" x14ac:dyDescent="0.25">
      <c r="A307" s="43" t="s">
        <v>1222</v>
      </c>
      <c r="B307" s="62"/>
      <c r="C307" s="55"/>
      <c r="D307" s="55"/>
      <c r="E307" s="102"/>
      <c r="H307" s="44"/>
      <c r="I307" s="62"/>
      <c r="J307" s="55"/>
      <c r="K307" s="55"/>
      <c r="L307" s="102"/>
      <c r="N307" s="45"/>
    </row>
    <row r="308" spans="1:14" outlineLevel="1" x14ac:dyDescent="0.25">
      <c r="A308" s="43" t="s">
        <v>1223</v>
      </c>
      <c r="B308" s="62"/>
      <c r="C308" s="55"/>
      <c r="D308" s="55"/>
      <c r="E308" s="102"/>
      <c r="H308" s="44"/>
      <c r="I308" s="62"/>
      <c r="J308" s="55"/>
      <c r="K308" s="55"/>
      <c r="L308" s="102"/>
      <c r="N308" s="45"/>
    </row>
    <row r="309" spans="1:14" outlineLevel="1" x14ac:dyDescent="0.25">
      <c r="A309" s="43" t="s">
        <v>1224</v>
      </c>
      <c r="B309" s="62"/>
      <c r="C309" s="55"/>
      <c r="D309" s="55"/>
      <c r="E309" s="102"/>
      <c r="H309" s="44"/>
      <c r="I309" s="62"/>
      <c r="J309" s="55"/>
      <c r="K309" s="55"/>
      <c r="L309" s="102"/>
      <c r="N309" s="45"/>
    </row>
    <row r="310" spans="1:14" outlineLevel="1" x14ac:dyDescent="0.25">
      <c r="A310" s="43" t="s">
        <v>1225</v>
      </c>
      <c r="H310" s="44"/>
      <c r="N310" s="45"/>
    </row>
    <row r="311" spans="1:14" s="45" customFormat="1" ht="37.5" x14ac:dyDescent="0.25">
      <c r="A311" s="57"/>
      <c r="B311" s="56" t="s">
        <v>847</v>
      </c>
      <c r="C311" s="57"/>
      <c r="D311" s="57"/>
      <c r="E311" s="57"/>
      <c r="F311" s="57"/>
      <c r="G311" s="58"/>
      <c r="H311" s="44"/>
      <c r="I311" s="50"/>
      <c r="J311" s="52"/>
      <c r="K311" s="52"/>
      <c r="L311" s="52"/>
      <c r="M311" s="52"/>
    </row>
    <row r="312" spans="1:14" x14ac:dyDescent="0.25">
      <c r="A312" s="43" t="s">
        <v>1226</v>
      </c>
      <c r="B312" s="62" t="s">
        <v>1227</v>
      </c>
      <c r="C312" s="69">
        <f>C177</f>
        <v>0</v>
      </c>
      <c r="H312" s="44"/>
      <c r="I312" s="62"/>
      <c r="J312" s="55"/>
      <c r="N312" s="45"/>
    </row>
    <row r="313" spans="1:14" outlineLevel="1" x14ac:dyDescent="0.25">
      <c r="A313" s="43" t="s">
        <v>1228</v>
      </c>
      <c r="B313" s="62"/>
      <c r="C313" s="55"/>
      <c r="H313" s="44"/>
      <c r="I313" s="62"/>
      <c r="J313" s="55"/>
      <c r="N313" s="45"/>
    </row>
    <row r="314" spans="1:14" outlineLevel="1" x14ac:dyDescent="0.25">
      <c r="A314" s="43" t="s">
        <v>1229</v>
      </c>
      <c r="B314" s="62"/>
      <c r="C314" s="55"/>
      <c r="H314" s="44"/>
      <c r="I314" s="62"/>
      <c r="J314" s="55"/>
      <c r="N314" s="45"/>
    </row>
    <row r="315" spans="1:14" outlineLevel="1" x14ac:dyDescent="0.25">
      <c r="A315" s="43" t="s">
        <v>1230</v>
      </c>
      <c r="B315" s="62"/>
      <c r="C315" s="55"/>
      <c r="H315" s="44"/>
      <c r="I315" s="62"/>
      <c r="J315" s="55"/>
      <c r="N315" s="45"/>
    </row>
    <row r="316" spans="1:14" outlineLevel="1" x14ac:dyDescent="0.25">
      <c r="A316" s="43" t="s">
        <v>1231</v>
      </c>
      <c r="B316" s="62"/>
      <c r="C316" s="55"/>
      <c r="H316" s="44"/>
      <c r="I316" s="62"/>
      <c r="J316" s="55"/>
      <c r="N316" s="45"/>
    </row>
    <row r="317" spans="1:14" outlineLevel="1" x14ac:dyDescent="0.25">
      <c r="A317" s="43" t="s">
        <v>1232</v>
      </c>
      <c r="B317" s="62"/>
      <c r="C317" s="55"/>
      <c r="H317" s="44"/>
      <c r="I317" s="62"/>
      <c r="J317" s="55"/>
      <c r="N317" s="45"/>
    </row>
    <row r="318" spans="1:14" outlineLevel="1" x14ac:dyDescent="0.25">
      <c r="A318" s="43" t="s">
        <v>1233</v>
      </c>
      <c r="B318" s="62"/>
      <c r="C318" s="55"/>
      <c r="H318" s="44"/>
      <c r="I318" s="62"/>
      <c r="J318" s="55"/>
      <c r="N318" s="45"/>
    </row>
    <row r="319" spans="1:14" s="45" customFormat="1" ht="18.75" x14ac:dyDescent="0.25">
      <c r="A319" s="57"/>
      <c r="B319" s="56" t="s">
        <v>848</v>
      </c>
      <c r="C319" s="57"/>
      <c r="D319" s="57"/>
      <c r="E319" s="57"/>
      <c r="F319" s="57"/>
      <c r="G319" s="58"/>
      <c r="H319" s="44"/>
      <c r="I319" s="50"/>
      <c r="J319" s="52"/>
      <c r="K319" s="52"/>
      <c r="L319" s="52"/>
      <c r="M319" s="52"/>
    </row>
    <row r="320" spans="1:14" ht="15" customHeight="1" outlineLevel="1" x14ac:dyDescent="0.25">
      <c r="A320" s="64"/>
      <c r="B320" s="65" t="s">
        <v>1234</v>
      </c>
      <c r="C320" s="64"/>
      <c r="D320" s="64"/>
      <c r="E320" s="66"/>
      <c r="F320" s="67"/>
      <c r="G320" s="67"/>
      <c r="H320" s="44"/>
      <c r="L320" s="44"/>
      <c r="M320" s="44"/>
      <c r="N320" s="45"/>
    </row>
    <row r="321" spans="1:8" s="45" customFormat="1" outlineLevel="1" x14ac:dyDescent="0.25">
      <c r="A321" s="43" t="s">
        <v>1235</v>
      </c>
      <c r="B321" s="62" t="s">
        <v>1236</v>
      </c>
      <c r="C321" s="62"/>
      <c r="D321" s="43"/>
      <c r="E321" s="43"/>
      <c r="F321" s="43"/>
      <c r="G321" s="44"/>
      <c r="H321" s="44"/>
    </row>
    <row r="322" spans="1:8" s="45" customFormat="1" outlineLevel="1" x14ac:dyDescent="0.25">
      <c r="A322" s="43" t="s">
        <v>1237</v>
      </c>
      <c r="B322" s="62" t="s">
        <v>1238</v>
      </c>
      <c r="C322" s="62"/>
      <c r="D322" s="43"/>
      <c r="E322" s="43"/>
      <c r="F322" s="43"/>
      <c r="G322" s="44"/>
      <c r="H322" s="44"/>
    </row>
    <row r="323" spans="1:8" s="45" customFormat="1" outlineLevel="1" x14ac:dyDescent="0.25">
      <c r="A323" s="43" t="s">
        <v>1239</v>
      </c>
      <c r="B323" s="62" t="s">
        <v>1240</v>
      </c>
      <c r="C323" s="62"/>
      <c r="D323" s="43"/>
      <c r="E323" s="43"/>
      <c r="F323" s="43"/>
      <c r="G323" s="44"/>
      <c r="H323" s="44"/>
    </row>
    <row r="324" spans="1:8" s="45" customFormat="1" outlineLevel="1" x14ac:dyDescent="0.25">
      <c r="A324" s="43" t="s">
        <v>1241</v>
      </c>
      <c r="B324" s="62" t="s">
        <v>1242</v>
      </c>
      <c r="C324" s="43"/>
      <c r="D324" s="43"/>
      <c r="E324" s="43"/>
      <c r="F324" s="43"/>
      <c r="G324" s="44"/>
      <c r="H324" s="44"/>
    </row>
    <row r="325" spans="1:8" s="45" customFormat="1" outlineLevel="1" x14ac:dyDescent="0.25">
      <c r="A325" s="43" t="s">
        <v>1243</v>
      </c>
      <c r="B325" s="62" t="s">
        <v>1244</v>
      </c>
      <c r="C325" s="43"/>
      <c r="D325" s="43"/>
      <c r="E325" s="43"/>
      <c r="F325" s="43"/>
      <c r="G325" s="44"/>
      <c r="H325" s="44"/>
    </row>
    <row r="326" spans="1:8" s="45" customFormat="1" outlineLevel="1" x14ac:dyDescent="0.25">
      <c r="A326" s="43" t="s">
        <v>1245</v>
      </c>
      <c r="B326" s="62" t="s">
        <v>1246</v>
      </c>
      <c r="C326" s="43"/>
      <c r="D326" s="43"/>
      <c r="E326" s="43"/>
      <c r="F326" s="43"/>
      <c r="G326" s="44"/>
      <c r="H326" s="44"/>
    </row>
    <row r="327" spans="1:8" s="45" customFormat="1" outlineLevel="1" x14ac:dyDescent="0.25">
      <c r="A327" s="43" t="s">
        <v>1247</v>
      </c>
      <c r="B327" s="62" t="s">
        <v>1248</v>
      </c>
      <c r="C327" s="43"/>
      <c r="D327" s="43"/>
      <c r="E327" s="43"/>
      <c r="F327" s="43"/>
      <c r="G327" s="44"/>
      <c r="H327" s="44"/>
    </row>
    <row r="328" spans="1:8" s="45" customFormat="1" outlineLevel="1" x14ac:dyDescent="0.25">
      <c r="A328" s="43" t="s">
        <v>1249</v>
      </c>
      <c r="B328" s="62" t="s">
        <v>1250</v>
      </c>
      <c r="C328" s="43"/>
      <c r="D328" s="43"/>
      <c r="E328" s="43"/>
      <c r="F328" s="43"/>
      <c r="G328" s="44"/>
      <c r="H328" s="44"/>
    </row>
    <row r="329" spans="1:8" s="45" customFormat="1" outlineLevel="1" x14ac:dyDescent="0.25">
      <c r="A329" s="43" t="s">
        <v>1251</v>
      </c>
      <c r="B329" s="62" t="s">
        <v>1252</v>
      </c>
      <c r="C329" s="43"/>
      <c r="D329" s="43"/>
      <c r="E329" s="43"/>
      <c r="F329" s="43"/>
      <c r="G329" s="44"/>
      <c r="H329" s="44"/>
    </row>
    <row r="330" spans="1:8" s="45" customFormat="1" outlineLevel="1" x14ac:dyDescent="0.25">
      <c r="A330" s="43" t="s">
        <v>1253</v>
      </c>
      <c r="B330" s="78" t="s">
        <v>1254</v>
      </c>
      <c r="C330" s="43"/>
      <c r="D330" s="43"/>
      <c r="E330" s="43"/>
      <c r="F330" s="43"/>
      <c r="G330" s="44"/>
      <c r="H330" s="44"/>
    </row>
    <row r="331" spans="1:8" s="45" customFormat="1" outlineLevel="1" x14ac:dyDescent="0.25">
      <c r="A331" s="43" t="s">
        <v>1255</v>
      </c>
      <c r="B331" s="78" t="s">
        <v>1254</v>
      </c>
      <c r="C331" s="43"/>
      <c r="D331" s="43"/>
      <c r="E331" s="43"/>
      <c r="F331" s="43"/>
      <c r="G331" s="44"/>
      <c r="H331" s="44"/>
    </row>
    <row r="332" spans="1:8" s="45" customFormat="1" outlineLevel="1" x14ac:dyDescent="0.25">
      <c r="A332" s="43" t="s">
        <v>1256</v>
      </c>
      <c r="B332" s="78" t="s">
        <v>1254</v>
      </c>
      <c r="C332" s="43"/>
      <c r="D332" s="43"/>
      <c r="E332" s="43"/>
      <c r="F332" s="43"/>
      <c r="G332" s="44"/>
      <c r="H332" s="44"/>
    </row>
    <row r="333" spans="1:8" s="45" customFormat="1" outlineLevel="1" x14ac:dyDescent="0.25">
      <c r="A333" s="43" t="s">
        <v>1257</v>
      </c>
      <c r="B333" s="78" t="s">
        <v>1254</v>
      </c>
      <c r="C333" s="43"/>
      <c r="D333" s="43"/>
      <c r="E333" s="43"/>
      <c r="F333" s="43"/>
      <c r="G333" s="44"/>
      <c r="H333" s="44"/>
    </row>
    <row r="334" spans="1:8" s="45" customFormat="1" outlineLevel="1" x14ac:dyDescent="0.25">
      <c r="A334" s="43" t="s">
        <v>1258</v>
      </c>
      <c r="B334" s="78" t="s">
        <v>1254</v>
      </c>
      <c r="C334" s="43"/>
      <c r="D334" s="43"/>
      <c r="E334" s="43"/>
      <c r="F334" s="43"/>
      <c r="G334" s="44"/>
      <c r="H334" s="44"/>
    </row>
    <row r="335" spans="1:8" s="45" customFormat="1" outlineLevel="1" x14ac:dyDescent="0.25">
      <c r="A335" s="43" t="s">
        <v>1259</v>
      </c>
      <c r="B335" s="78" t="s">
        <v>1254</v>
      </c>
      <c r="C335" s="43"/>
      <c r="D335" s="43"/>
      <c r="E335" s="43"/>
      <c r="F335" s="43"/>
      <c r="G335" s="44"/>
      <c r="H335" s="44"/>
    </row>
    <row r="336" spans="1:8" s="45" customFormat="1" outlineLevel="1" x14ac:dyDescent="0.25">
      <c r="A336" s="43" t="s">
        <v>1260</v>
      </c>
      <c r="B336" s="78" t="s">
        <v>1254</v>
      </c>
      <c r="C336" s="43"/>
      <c r="D336" s="43"/>
      <c r="E336" s="43"/>
      <c r="F336" s="43"/>
      <c r="G336" s="44"/>
      <c r="H336" s="44"/>
    </row>
    <row r="337" spans="1:8" s="45" customFormat="1" outlineLevel="1" x14ac:dyDescent="0.25">
      <c r="A337" s="43" t="s">
        <v>1261</v>
      </c>
      <c r="B337" s="78" t="s">
        <v>1254</v>
      </c>
      <c r="C337" s="43"/>
      <c r="D337" s="43"/>
      <c r="E337" s="43"/>
      <c r="F337" s="43"/>
      <c r="G337" s="44"/>
      <c r="H337" s="44"/>
    </row>
    <row r="338" spans="1:8" s="45" customFormat="1" outlineLevel="1" x14ac:dyDescent="0.25">
      <c r="A338" s="43" t="s">
        <v>1262</v>
      </c>
      <c r="B338" s="78" t="s">
        <v>1254</v>
      </c>
      <c r="C338" s="43"/>
      <c r="D338" s="43"/>
      <c r="E338" s="43"/>
      <c r="F338" s="43"/>
      <c r="G338" s="44"/>
      <c r="H338" s="44"/>
    </row>
    <row r="339" spans="1:8" s="45" customFormat="1" outlineLevel="1" x14ac:dyDescent="0.25">
      <c r="A339" s="43" t="s">
        <v>1263</v>
      </c>
      <c r="B339" s="78" t="s">
        <v>1254</v>
      </c>
      <c r="C339" s="43"/>
      <c r="D339" s="43"/>
      <c r="E339" s="43"/>
      <c r="F339" s="43"/>
      <c r="G339" s="44"/>
      <c r="H339" s="44"/>
    </row>
    <row r="340" spans="1:8" s="45" customFormat="1" outlineLevel="1" x14ac:dyDescent="0.25">
      <c r="A340" s="43" t="s">
        <v>1264</v>
      </c>
      <c r="B340" s="78" t="s">
        <v>1254</v>
      </c>
      <c r="C340" s="43"/>
      <c r="D340" s="43"/>
      <c r="E340" s="43"/>
      <c r="F340" s="43"/>
      <c r="G340" s="44"/>
      <c r="H340" s="44"/>
    </row>
    <row r="341" spans="1:8" s="45" customFormat="1" outlineLevel="1" x14ac:dyDescent="0.25">
      <c r="A341" s="43" t="s">
        <v>1265</v>
      </c>
      <c r="B341" s="78" t="s">
        <v>1254</v>
      </c>
      <c r="C341" s="43"/>
      <c r="D341" s="43"/>
      <c r="E341" s="43"/>
      <c r="F341" s="43"/>
      <c r="G341" s="44"/>
      <c r="H341" s="44"/>
    </row>
    <row r="342" spans="1:8" s="45" customFormat="1" outlineLevel="1" x14ac:dyDescent="0.25">
      <c r="A342" s="43" t="s">
        <v>1266</v>
      </c>
      <c r="B342" s="78" t="s">
        <v>1254</v>
      </c>
      <c r="C342" s="43"/>
      <c r="D342" s="43"/>
      <c r="E342" s="43"/>
      <c r="F342" s="43"/>
      <c r="G342" s="44"/>
      <c r="H342" s="44"/>
    </row>
    <row r="343" spans="1:8" s="45" customFormat="1" outlineLevel="1" x14ac:dyDescent="0.25">
      <c r="A343" s="43" t="s">
        <v>1267</v>
      </c>
      <c r="B343" s="78" t="s">
        <v>1254</v>
      </c>
      <c r="C343" s="43"/>
      <c r="D343" s="43"/>
      <c r="E343" s="43"/>
      <c r="F343" s="43"/>
      <c r="G343" s="44"/>
      <c r="H343" s="44"/>
    </row>
    <row r="344" spans="1:8" s="45" customFormat="1" outlineLevel="1" x14ac:dyDescent="0.25">
      <c r="A344" s="43" t="s">
        <v>1268</v>
      </c>
      <c r="B344" s="78" t="s">
        <v>1254</v>
      </c>
      <c r="C344" s="43"/>
      <c r="D344" s="43"/>
      <c r="E344" s="43"/>
      <c r="F344" s="43"/>
      <c r="G344" s="44"/>
      <c r="H344" s="44"/>
    </row>
    <row r="345" spans="1:8" s="45" customFormat="1" outlineLevel="1" x14ac:dyDescent="0.25">
      <c r="A345" s="43" t="s">
        <v>1269</v>
      </c>
      <c r="B345" s="78" t="s">
        <v>1254</v>
      </c>
      <c r="C345" s="43"/>
      <c r="D345" s="43"/>
      <c r="E345" s="43"/>
      <c r="F345" s="43"/>
      <c r="G345" s="44"/>
      <c r="H345" s="44"/>
    </row>
    <row r="346" spans="1:8" s="45" customFormat="1" outlineLevel="1" x14ac:dyDescent="0.25">
      <c r="A346" s="43" t="s">
        <v>1270</v>
      </c>
      <c r="B346" s="78" t="s">
        <v>1254</v>
      </c>
      <c r="C346" s="43"/>
      <c r="D346" s="43"/>
      <c r="E346" s="43"/>
      <c r="F346" s="43"/>
      <c r="G346" s="44"/>
      <c r="H346" s="44"/>
    </row>
    <row r="347" spans="1:8" s="45" customFormat="1" outlineLevel="1" x14ac:dyDescent="0.25">
      <c r="A347" s="43" t="s">
        <v>1271</v>
      </c>
      <c r="B347" s="78" t="s">
        <v>1254</v>
      </c>
      <c r="C347" s="43"/>
      <c r="D347" s="43"/>
      <c r="E347" s="43"/>
      <c r="F347" s="43"/>
      <c r="G347" s="44"/>
      <c r="H347" s="44"/>
    </row>
    <row r="348" spans="1:8" s="45" customFormat="1" outlineLevel="1" x14ac:dyDescent="0.25">
      <c r="A348" s="43" t="s">
        <v>1272</v>
      </c>
      <c r="B348" s="78" t="s">
        <v>1254</v>
      </c>
      <c r="C348" s="43"/>
      <c r="D348" s="43"/>
      <c r="E348" s="43"/>
      <c r="F348" s="43"/>
      <c r="G348" s="44"/>
      <c r="H348" s="44"/>
    </row>
    <row r="349" spans="1:8" s="45" customFormat="1" outlineLevel="1" x14ac:dyDescent="0.25">
      <c r="A349" s="43" t="s">
        <v>1273</v>
      </c>
      <c r="B349" s="78" t="s">
        <v>1254</v>
      </c>
      <c r="C349" s="43"/>
      <c r="D349" s="43"/>
      <c r="E349" s="43"/>
      <c r="F349" s="43"/>
      <c r="G349" s="44"/>
      <c r="H349" s="44"/>
    </row>
    <row r="350" spans="1:8" s="45" customFormat="1" outlineLevel="1" x14ac:dyDescent="0.25">
      <c r="A350" s="43" t="s">
        <v>1274</v>
      </c>
      <c r="B350" s="78" t="s">
        <v>1254</v>
      </c>
      <c r="C350" s="43"/>
      <c r="D350" s="43"/>
      <c r="E350" s="43"/>
      <c r="F350" s="43"/>
      <c r="G350" s="44"/>
      <c r="H350" s="44"/>
    </row>
    <row r="351" spans="1:8" s="45" customFormat="1" outlineLevel="1" x14ac:dyDescent="0.25">
      <c r="A351" s="43" t="s">
        <v>1275</v>
      </c>
      <c r="B351" s="78" t="s">
        <v>1254</v>
      </c>
      <c r="C351" s="43"/>
      <c r="D351" s="43"/>
      <c r="E351" s="43"/>
      <c r="F351" s="43"/>
      <c r="G351" s="44"/>
      <c r="H351" s="44"/>
    </row>
    <row r="352" spans="1:8" s="45" customFormat="1" outlineLevel="1" x14ac:dyDescent="0.25">
      <c r="A352" s="43" t="s">
        <v>1276</v>
      </c>
      <c r="B352" s="78" t="s">
        <v>1254</v>
      </c>
      <c r="C352" s="43"/>
      <c r="D352" s="43"/>
      <c r="E352" s="43"/>
      <c r="F352" s="43"/>
      <c r="G352" s="44"/>
      <c r="H352" s="44"/>
    </row>
    <row r="353" spans="1:14" s="45" customFormat="1" outlineLevel="1" x14ac:dyDescent="0.25">
      <c r="A353" s="43" t="s">
        <v>1277</v>
      </c>
      <c r="B353" s="78" t="s">
        <v>1254</v>
      </c>
      <c r="C353" s="43"/>
      <c r="D353" s="43"/>
      <c r="E353" s="43"/>
      <c r="F353" s="43"/>
      <c r="G353" s="44"/>
      <c r="H353" s="44"/>
    </row>
    <row r="354" spans="1:14" s="45" customFormat="1" outlineLevel="1" x14ac:dyDescent="0.25">
      <c r="A354" s="43" t="s">
        <v>1278</v>
      </c>
      <c r="B354" s="78" t="s">
        <v>1254</v>
      </c>
      <c r="C354" s="43"/>
      <c r="D354" s="43"/>
      <c r="E354" s="43"/>
      <c r="F354" s="43"/>
      <c r="G354" s="44"/>
      <c r="H354" s="44"/>
    </row>
    <row r="355" spans="1:14" s="45" customFormat="1" outlineLevel="1" x14ac:dyDescent="0.25">
      <c r="A355" s="43" t="s">
        <v>1279</v>
      </c>
      <c r="B355" s="78" t="s">
        <v>1254</v>
      </c>
      <c r="C355" s="43"/>
      <c r="D355" s="43"/>
      <c r="E355" s="43"/>
      <c r="F355" s="43"/>
      <c r="G355" s="44"/>
      <c r="H355" s="44"/>
    </row>
    <row r="356" spans="1:14" s="45" customFormat="1" outlineLevel="1" x14ac:dyDescent="0.25">
      <c r="A356" s="43" t="s">
        <v>1280</v>
      </c>
      <c r="B356" s="78" t="s">
        <v>1254</v>
      </c>
      <c r="C356" s="43"/>
      <c r="D356" s="43"/>
      <c r="E356" s="43"/>
      <c r="F356" s="43"/>
      <c r="G356" s="44"/>
      <c r="H356" s="44"/>
    </row>
    <row r="357" spans="1:14" s="45" customFormat="1" outlineLevel="1" x14ac:dyDescent="0.25">
      <c r="A357" s="43" t="s">
        <v>1281</v>
      </c>
      <c r="B357" s="78" t="s">
        <v>1254</v>
      </c>
      <c r="C357" s="43"/>
      <c r="D357" s="43"/>
      <c r="E357" s="43"/>
      <c r="F357" s="43"/>
      <c r="G357" s="44"/>
      <c r="H357" s="44"/>
    </row>
    <row r="358" spans="1:14" s="45" customFormat="1" outlineLevel="1" x14ac:dyDescent="0.25">
      <c r="A358" s="43" t="s">
        <v>1282</v>
      </c>
      <c r="B358" s="78" t="s">
        <v>1254</v>
      </c>
      <c r="C358" s="43"/>
      <c r="D358" s="43"/>
      <c r="E358" s="43"/>
      <c r="F358" s="43"/>
      <c r="G358" s="44"/>
      <c r="H358" s="44"/>
    </row>
    <row r="359" spans="1:14" s="45" customFormat="1" outlineLevel="1" x14ac:dyDescent="0.25">
      <c r="A359" s="43" t="s">
        <v>1283</v>
      </c>
      <c r="B359" s="78" t="s">
        <v>1254</v>
      </c>
      <c r="C359" s="43"/>
      <c r="D359" s="43"/>
      <c r="E359" s="43"/>
      <c r="F359" s="43"/>
      <c r="G359" s="44"/>
      <c r="H359" s="44"/>
    </row>
    <row r="360" spans="1:14" s="45" customFormat="1" outlineLevel="1" x14ac:dyDescent="0.25">
      <c r="A360" s="43" t="s">
        <v>1284</v>
      </c>
      <c r="B360" s="78" t="s">
        <v>1254</v>
      </c>
      <c r="C360" s="43"/>
      <c r="D360" s="43"/>
      <c r="E360" s="43"/>
      <c r="F360" s="43"/>
      <c r="G360" s="44"/>
      <c r="H360" s="44"/>
    </row>
    <row r="361" spans="1:14" s="45" customFormat="1" outlineLevel="1" x14ac:dyDescent="0.25">
      <c r="A361" s="43" t="s">
        <v>1285</v>
      </c>
      <c r="B361" s="78" t="s">
        <v>1254</v>
      </c>
      <c r="C361" s="43"/>
      <c r="D361" s="43"/>
      <c r="E361" s="43"/>
      <c r="F361" s="43"/>
      <c r="G361" s="44"/>
      <c r="H361" s="44"/>
    </row>
    <row r="362" spans="1:14" s="45" customFormat="1" outlineLevel="1" x14ac:dyDescent="0.25">
      <c r="A362" s="43" t="s">
        <v>1286</v>
      </c>
      <c r="B362" s="78" t="s">
        <v>1254</v>
      </c>
      <c r="C362" s="43"/>
      <c r="D362" s="43"/>
      <c r="E362" s="43"/>
      <c r="F362" s="43"/>
      <c r="G362" s="44"/>
      <c r="H362" s="44"/>
    </row>
    <row r="363" spans="1:14" s="45" customFormat="1" outlineLevel="1" x14ac:dyDescent="0.25">
      <c r="A363" s="43" t="s">
        <v>1287</v>
      </c>
      <c r="B363" s="78" t="s">
        <v>1254</v>
      </c>
      <c r="C363" s="43"/>
      <c r="D363" s="43"/>
      <c r="E363" s="43"/>
      <c r="F363" s="43"/>
      <c r="G363" s="44"/>
      <c r="H363" s="44"/>
    </row>
    <row r="364" spans="1:14" s="45" customFormat="1" outlineLevel="1" x14ac:dyDescent="0.25">
      <c r="A364" s="43" t="s">
        <v>1288</v>
      </c>
      <c r="B364" s="78" t="s">
        <v>1254</v>
      </c>
      <c r="C364" s="43"/>
      <c r="D364" s="43"/>
      <c r="E364" s="43"/>
      <c r="F364" s="43"/>
      <c r="G364" s="44"/>
      <c r="H364" s="44"/>
    </row>
    <row r="365" spans="1:14" s="45" customFormat="1" outlineLevel="1" x14ac:dyDescent="0.25">
      <c r="A365" s="43" t="s">
        <v>1289</v>
      </c>
      <c r="B365" s="78" t="s">
        <v>1254</v>
      </c>
      <c r="C365" s="43"/>
      <c r="D365" s="43"/>
      <c r="E365" s="43"/>
      <c r="F365" s="43"/>
      <c r="G365" s="44"/>
      <c r="H365" s="44"/>
    </row>
    <row r="366" spans="1:14" x14ac:dyDescent="0.25">
      <c r="H366" s="44"/>
      <c r="I366" s="45"/>
      <c r="J366" s="45"/>
      <c r="K366" s="45"/>
      <c r="L366" s="45"/>
      <c r="M366" s="45"/>
      <c r="N366" s="45"/>
    </row>
    <row r="367" spans="1:14" x14ac:dyDescent="0.25">
      <c r="H367" s="44"/>
      <c r="I367" s="45"/>
      <c r="J367" s="45"/>
      <c r="K367" s="45"/>
      <c r="L367" s="45"/>
      <c r="M367" s="45"/>
      <c r="N367" s="45"/>
    </row>
    <row r="368" spans="1:14" x14ac:dyDescent="0.25">
      <c r="H368" s="44"/>
      <c r="I368" s="45"/>
      <c r="J368" s="45"/>
      <c r="K368" s="45"/>
      <c r="L368" s="45"/>
      <c r="M368" s="45"/>
      <c r="N368" s="45"/>
    </row>
    <row r="369" spans="8:8" s="45" customFormat="1" x14ac:dyDescent="0.25">
      <c r="H369" s="44"/>
    </row>
    <row r="370" spans="8:8" s="45" customFormat="1" x14ac:dyDescent="0.25">
      <c r="H370" s="44"/>
    </row>
    <row r="371" spans="8:8" s="45" customFormat="1" x14ac:dyDescent="0.25">
      <c r="H371" s="44"/>
    </row>
    <row r="372" spans="8:8" s="45" customFormat="1" x14ac:dyDescent="0.25">
      <c r="H372" s="44"/>
    </row>
    <row r="373" spans="8:8" s="45" customFormat="1" x14ac:dyDescent="0.25">
      <c r="H373" s="44"/>
    </row>
    <row r="374" spans="8:8" s="45" customFormat="1" x14ac:dyDescent="0.25">
      <c r="H374" s="44"/>
    </row>
    <row r="375" spans="8:8" s="45" customFormat="1" x14ac:dyDescent="0.25">
      <c r="H375" s="44"/>
    </row>
    <row r="376" spans="8:8" s="45" customFormat="1" x14ac:dyDescent="0.25">
      <c r="H376" s="44"/>
    </row>
    <row r="377" spans="8:8" s="45" customFormat="1" x14ac:dyDescent="0.25">
      <c r="H377" s="44"/>
    </row>
    <row r="378" spans="8:8" s="45" customFormat="1" x14ac:dyDescent="0.25">
      <c r="H378" s="44"/>
    </row>
    <row r="379" spans="8:8" s="45" customFormat="1" x14ac:dyDescent="0.25">
      <c r="H379" s="44"/>
    </row>
    <row r="380" spans="8:8" s="45" customFormat="1" x14ac:dyDescent="0.25">
      <c r="H380" s="44"/>
    </row>
    <row r="381" spans="8:8" s="45" customFormat="1" x14ac:dyDescent="0.25">
      <c r="H381" s="44"/>
    </row>
    <row r="382" spans="8:8" s="45" customFormat="1" x14ac:dyDescent="0.25">
      <c r="H382" s="44"/>
    </row>
    <row r="383" spans="8:8" s="45" customFormat="1" x14ac:dyDescent="0.25">
      <c r="H383" s="44"/>
    </row>
    <row r="384" spans="8:8" s="45" customFormat="1" x14ac:dyDescent="0.25">
      <c r="H384" s="44"/>
    </row>
    <row r="385" spans="8:8" s="45" customFormat="1" x14ac:dyDescent="0.25">
      <c r="H385" s="44"/>
    </row>
    <row r="386" spans="8:8" s="45" customFormat="1" x14ac:dyDescent="0.25">
      <c r="H386" s="44"/>
    </row>
    <row r="387" spans="8:8" s="45" customFormat="1" x14ac:dyDescent="0.25">
      <c r="H387" s="44"/>
    </row>
    <row r="388" spans="8:8" s="45" customFormat="1" x14ac:dyDescent="0.25">
      <c r="H388" s="44"/>
    </row>
    <row r="389" spans="8:8" s="45" customFormat="1" x14ac:dyDescent="0.25">
      <c r="H389" s="44"/>
    </row>
    <row r="390" spans="8:8" s="45" customFormat="1" x14ac:dyDescent="0.25">
      <c r="H390" s="44"/>
    </row>
    <row r="391" spans="8:8" s="45" customFormat="1" x14ac:dyDescent="0.25">
      <c r="H391" s="44"/>
    </row>
    <row r="392" spans="8:8" s="45" customFormat="1" x14ac:dyDescent="0.25">
      <c r="H392" s="44"/>
    </row>
    <row r="393" spans="8:8" s="45" customFormat="1" x14ac:dyDescent="0.25">
      <c r="H393" s="44"/>
    </row>
    <row r="394" spans="8:8" s="45" customFormat="1" x14ac:dyDescent="0.25">
      <c r="H394" s="44"/>
    </row>
    <row r="395" spans="8:8" s="45" customFormat="1" x14ac:dyDescent="0.25">
      <c r="H395" s="44"/>
    </row>
    <row r="396" spans="8:8" s="45" customFormat="1" x14ac:dyDescent="0.25">
      <c r="H396" s="44"/>
    </row>
    <row r="397" spans="8:8" s="45" customFormat="1" x14ac:dyDescent="0.25">
      <c r="H397" s="44"/>
    </row>
    <row r="398" spans="8:8" s="45" customFormat="1" x14ac:dyDescent="0.25">
      <c r="H398" s="44"/>
    </row>
    <row r="399" spans="8:8" s="45" customFormat="1" x14ac:dyDescent="0.25">
      <c r="H399" s="44"/>
    </row>
    <row r="400" spans="8:8" s="45" customFormat="1" x14ac:dyDescent="0.25">
      <c r="H400" s="44"/>
    </row>
    <row r="401" spans="8:8" s="45" customFormat="1" x14ac:dyDescent="0.25">
      <c r="H401" s="44"/>
    </row>
    <row r="402" spans="8:8" s="45" customFormat="1" x14ac:dyDescent="0.25">
      <c r="H402" s="44"/>
    </row>
    <row r="403" spans="8:8" s="45" customFormat="1" x14ac:dyDescent="0.25">
      <c r="H403" s="44"/>
    </row>
    <row r="404" spans="8:8" s="45" customFormat="1" x14ac:dyDescent="0.25">
      <c r="H404" s="44"/>
    </row>
    <row r="405" spans="8:8" s="45" customFormat="1" x14ac:dyDescent="0.25">
      <c r="H405" s="44"/>
    </row>
    <row r="406" spans="8:8" s="45" customFormat="1" x14ac:dyDescent="0.25">
      <c r="H406" s="44"/>
    </row>
    <row r="407" spans="8:8" s="45" customFormat="1" x14ac:dyDescent="0.25">
      <c r="H407" s="44"/>
    </row>
    <row r="408" spans="8:8" s="45" customFormat="1" x14ac:dyDescent="0.25">
      <c r="H408" s="44"/>
    </row>
    <row r="409" spans="8:8" s="45" customFormat="1" x14ac:dyDescent="0.25">
      <c r="H409" s="44"/>
    </row>
    <row r="410" spans="8:8" s="45" customFormat="1" x14ac:dyDescent="0.25">
      <c r="H410" s="44"/>
    </row>
    <row r="411" spans="8:8" s="45" customFormat="1" x14ac:dyDescent="0.25">
      <c r="H411" s="44"/>
    </row>
    <row r="412" spans="8:8" s="45" customFormat="1" x14ac:dyDescent="0.25">
      <c r="H412" s="44"/>
    </row>
    <row r="413" spans="8:8" s="45" customFormat="1" x14ac:dyDescent="0.25">
      <c r="H413" s="44"/>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C16" r:id="rId1" xr:uid="{00000000-0004-0000-0400-000006000000}"/>
    <hyperlink ref="B27" r:id="rId2" xr:uid="{00000000-0004-0000-0400-000007000000}"/>
    <hyperlink ref="B28" r:id="rId3" xr:uid="{00000000-0004-0000-0400-000008000000}"/>
    <hyperlink ref="B29" r:id="rId4" xr:uid="{00000000-0004-0000-0400-000009000000}"/>
    <hyperlink ref="C29" r:id="rId5" xr:uid="{00000000-0004-0000-0400-00000A000000}"/>
    <hyperlink ref="C288" location="'A. HTT General'!A38" display="#'A. HTT General'.A38" xr:uid="{00000000-0004-0000-0400-00000B000000}"/>
    <hyperlink ref="C289" location="'A. HTT General'!A39" display="#'A. HTT General'.A39" xr:uid="{00000000-0004-0000-0400-00000C000000}"/>
    <hyperlink ref="C290" location="'B1. HTT Mortgage Assets'!B43" display="#'B1. HTT Mortgage Assets'.B43" xr:uid="{00000000-0004-0000-0400-00000D000000}"/>
    <hyperlink ref="D290" location="'B2. HTT Public Sector Assets'!B48" display="#'B2. HTT Public Sector Assets'.B48" xr:uid="{00000000-0004-0000-0400-00000E000000}"/>
    <hyperlink ref="C291" location="'A. HTT General'!A52" display="#'A. HTT General'.A52" xr:uid="{00000000-0004-0000-0400-00000F000000}"/>
    <hyperlink ref="C292" location="'B1. HTT Mortgage Assets'!B186" display="#'B1. HTT Mortgage Assets'.B186" xr:uid="{00000000-0004-0000-0400-000010000000}"/>
    <hyperlink ref="D292" location="'B1. HTT Mortgage Assets'!B287" display="#'B1. HTT Mortgage Assets'.B287" xr:uid="{00000000-0004-0000-0400-000011000000}"/>
    <hyperlink ref="F292" location="'B2. HTT Public Sector Assets'!A18" display="#'B2. HTT Public Sector Assets'.A18" xr:uid="{00000000-0004-0000-0400-000012000000}"/>
    <hyperlink ref="C293" location="'B1. HTT Mortgage Assets'!B149" display="#'B1. HTT Mortgage Assets'.B149" xr:uid="{00000000-0004-0000-0400-000013000000}"/>
    <hyperlink ref="D293" location="'B2. HTT Public Sector Assets'!B129" display="#'B2. HTT Public Sector Assets'.B129" xr:uid="{00000000-0004-0000-0400-000014000000}"/>
    <hyperlink ref="C294" location="'A. HTT General'!B111" display="#'A. HTT General'.B111" xr:uid="{00000000-0004-0000-0400-000015000000}"/>
    <hyperlink ref="C295" location="'A. HTT General'!B163" display="#'A. HTT General'.B163" xr:uid="{00000000-0004-0000-0400-000016000000}"/>
    <hyperlink ref="C296" location="'A. HTT General'!B137" display="#'A. HTT General'.B137" xr:uid="{00000000-0004-0000-0400-000017000000}"/>
    <hyperlink ref="C297" location="'C. HTT Harmonised Glossary'!B17" display="#'C. HTT Harmonised Glossary'.B17" xr:uid="{00000000-0004-0000-0400-000018000000}"/>
    <hyperlink ref="C298" location="'A. HTT General'!B65" display="#'A. HTT General'.B65" xr:uid="{00000000-0004-0000-0400-000019000000}"/>
    <hyperlink ref="C299" location="'A. HTT General'!B88" display="#'A. HTT General'.B88" xr:uid="{00000000-0004-0000-0400-00001A000000}"/>
    <hyperlink ref="C300" location="'B1. HTT Mortgage Assets'!B180" display="#'B1. HTT Mortgage Assets'.B180" xr:uid="{00000000-0004-0000-0400-00001B000000}"/>
    <hyperlink ref="D300" location="'B2. HTT Public Sector Assets'!B166" display="#'B2. HTT Public Sector Assets'.B166" xr:uid="{00000000-0004-0000-0400-00001C000000}"/>
    <hyperlink ref="C229" r:id="rId6" xr:uid="{8A05D96F-8330-4288-BA15-F20EA8913373}"/>
  </hyperlinks>
  <pageMargins left="0.70833333333333304" right="0.70833333333333304" top="0.59583333333333299" bottom="0.74791666666666701" header="0.51180555555555496" footer="0.51180555555555496"/>
  <pageSetup paperSize="9" scale="50" firstPageNumber="0"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J578"/>
  <sheetViews>
    <sheetView showFormulas="1" topLeftCell="B160" zoomScale="85" zoomScaleNormal="85" workbookViewId="0">
      <selection activeCell="B190" sqref="B190:B193"/>
    </sheetView>
  </sheetViews>
  <sheetFormatPr defaultColWidth="8.85546875" defaultRowHeight="15" outlineLevelRow="1" x14ac:dyDescent="0.25"/>
  <cols>
    <col min="1" max="1" width="13.85546875" style="60" customWidth="1"/>
    <col min="2" max="2" width="60.85546875" style="60" customWidth="1"/>
    <col min="3" max="3" width="41" style="60" customWidth="1"/>
    <col min="4" max="4" width="40.85546875" style="60" customWidth="1"/>
    <col min="5" max="5" width="6.7109375" style="60" customWidth="1"/>
    <col min="6" max="6" width="41.5703125" style="60" customWidth="1"/>
    <col min="7" max="7" width="41.5703125" style="104" customWidth="1"/>
    <col min="8" max="1024" width="8.85546875" style="105"/>
  </cols>
  <sheetData>
    <row r="1" spans="1:7" ht="31.5" x14ac:dyDescent="0.25">
      <c r="A1" s="106" t="s">
        <v>1290</v>
      </c>
      <c r="B1" s="106"/>
      <c r="C1" s="104"/>
      <c r="D1" s="104"/>
      <c r="E1" s="104"/>
      <c r="F1" s="107" t="s">
        <v>838</v>
      </c>
    </row>
    <row r="2" spans="1:7" x14ac:dyDescent="0.25">
      <c r="A2" s="104"/>
      <c r="B2" s="104"/>
      <c r="C2" s="104"/>
      <c r="D2" s="104"/>
      <c r="E2" s="104"/>
      <c r="F2" s="104"/>
    </row>
    <row r="3" spans="1:7" ht="18.75" x14ac:dyDescent="0.25">
      <c r="A3" s="108"/>
      <c r="B3" s="109" t="s">
        <v>839</v>
      </c>
      <c r="C3" s="110" t="s">
        <v>840</v>
      </c>
      <c r="D3" s="108"/>
      <c r="E3" s="108"/>
      <c r="F3" s="104"/>
      <c r="G3" s="108"/>
    </row>
    <row r="5" spans="1:7" ht="18.75" x14ac:dyDescent="0.25">
      <c r="A5" s="111"/>
      <c r="B5" s="112" t="s">
        <v>1291</v>
      </c>
      <c r="C5" s="111"/>
      <c r="E5" s="113"/>
      <c r="F5" s="113"/>
    </row>
    <row r="6" spans="1:7" x14ac:dyDescent="0.25">
      <c r="B6" s="53" t="s">
        <v>1292</v>
      </c>
    </row>
    <row r="7" spans="1:7" x14ac:dyDescent="0.25">
      <c r="B7" s="114" t="s">
        <v>1293</v>
      </c>
    </row>
    <row r="8" spans="1:7" x14ac:dyDescent="0.25">
      <c r="B8" s="115" t="s">
        <v>1294</v>
      </c>
    </row>
    <row r="9" spans="1:7" x14ac:dyDescent="0.25">
      <c r="B9" s="55"/>
    </row>
    <row r="10" spans="1:7" ht="37.5" x14ac:dyDescent="0.25">
      <c r="A10" s="116" t="s">
        <v>849</v>
      </c>
      <c r="B10" s="116" t="s">
        <v>1292</v>
      </c>
      <c r="C10" s="117"/>
      <c r="D10" s="117"/>
      <c r="E10" s="117"/>
      <c r="F10" s="117"/>
      <c r="G10" s="118"/>
    </row>
    <row r="11" spans="1:7" ht="15" customHeight="1" x14ac:dyDescent="0.25">
      <c r="A11" s="119"/>
      <c r="B11" s="120" t="s">
        <v>1295</v>
      </c>
      <c r="C11" s="119" t="s">
        <v>879</v>
      </c>
      <c r="D11" s="119"/>
      <c r="E11" s="119"/>
      <c r="F11" s="121" t="s">
        <v>1296</v>
      </c>
      <c r="G11" s="121"/>
    </row>
    <row r="12" spans="1:7" x14ac:dyDescent="0.25">
      <c r="A12" s="60" t="s">
        <v>491</v>
      </c>
      <c r="B12" s="60" t="s">
        <v>1297</v>
      </c>
      <c r="C12" s="68">
        <v>16141.1</v>
      </c>
      <c r="F12" s="75">
        <f>IF($C$15=0,"",IF(C12="[for completion]","",C12/$C$15))</f>
        <v>1</v>
      </c>
    </row>
    <row r="13" spans="1:7" x14ac:dyDescent="0.25">
      <c r="A13" s="60" t="s">
        <v>493</v>
      </c>
      <c r="B13" s="60" t="s">
        <v>1298</v>
      </c>
      <c r="C13" s="68">
        <v>0</v>
      </c>
      <c r="F13" s="75">
        <f>IF($C$15=0,"",IF(C13="[for completion]","",C13/$C$15))</f>
        <v>0</v>
      </c>
    </row>
    <row r="14" spans="1:7" x14ac:dyDescent="0.25">
      <c r="A14" s="60" t="s">
        <v>495</v>
      </c>
      <c r="B14" s="60" t="s">
        <v>908</v>
      </c>
      <c r="C14" s="68">
        <v>0</v>
      </c>
      <c r="F14" s="75">
        <f>IF($C$15=0,"",IF(C14="[for completion]","",C14/$C$15))</f>
        <v>0</v>
      </c>
    </row>
    <row r="15" spans="1:7" x14ac:dyDescent="0.25">
      <c r="A15" s="60" t="s">
        <v>1299</v>
      </c>
      <c r="B15" s="122" t="s">
        <v>910</v>
      </c>
      <c r="C15" s="123">
        <f>SUM(C12:C14)</f>
        <v>16141.1</v>
      </c>
      <c r="F15" s="70">
        <f>SUM(F12:F14)</f>
        <v>1</v>
      </c>
    </row>
    <row r="16" spans="1:7" outlineLevel="1" x14ac:dyDescent="0.25">
      <c r="A16" s="60" t="s">
        <v>1300</v>
      </c>
      <c r="B16" s="124" t="s">
        <v>1301</v>
      </c>
      <c r="C16" s="123"/>
      <c r="F16" s="75">
        <f t="shared" ref="F16:F26" si="0">IF($C$15=0,"",IF(C16="[for completion]","",C16/$C$15))</f>
        <v>0</v>
      </c>
    </row>
    <row r="17" spans="1:7" outlineLevel="1" x14ac:dyDescent="0.25">
      <c r="A17" s="60" t="s">
        <v>1302</v>
      </c>
      <c r="B17" s="124" t="s">
        <v>1303</v>
      </c>
      <c r="C17" s="123"/>
      <c r="F17" s="75">
        <f t="shared" si="0"/>
        <v>0</v>
      </c>
    </row>
    <row r="18" spans="1:7" outlineLevel="1" x14ac:dyDescent="0.25">
      <c r="A18" s="60" t="s">
        <v>1304</v>
      </c>
      <c r="B18" s="124" t="s">
        <v>913</v>
      </c>
      <c r="C18" s="123"/>
      <c r="F18" s="75">
        <f t="shared" si="0"/>
        <v>0</v>
      </c>
    </row>
    <row r="19" spans="1:7" outlineLevel="1" x14ac:dyDescent="0.25">
      <c r="A19" s="60" t="s">
        <v>1305</v>
      </c>
      <c r="B19" s="124" t="s">
        <v>913</v>
      </c>
      <c r="C19" s="123"/>
      <c r="F19" s="75">
        <f t="shared" si="0"/>
        <v>0</v>
      </c>
    </row>
    <row r="20" spans="1:7" outlineLevel="1" x14ac:dyDescent="0.25">
      <c r="A20" s="60" t="s">
        <v>1306</v>
      </c>
      <c r="B20" s="124" t="s">
        <v>913</v>
      </c>
      <c r="C20" s="123"/>
      <c r="F20" s="75">
        <f t="shared" si="0"/>
        <v>0</v>
      </c>
    </row>
    <row r="21" spans="1:7" outlineLevel="1" x14ac:dyDescent="0.25">
      <c r="A21" s="60" t="s">
        <v>1307</v>
      </c>
      <c r="B21" s="124" t="s">
        <v>913</v>
      </c>
      <c r="C21" s="123"/>
      <c r="F21" s="75">
        <f t="shared" si="0"/>
        <v>0</v>
      </c>
    </row>
    <row r="22" spans="1:7" outlineLevel="1" x14ac:dyDescent="0.25">
      <c r="A22" s="60" t="s">
        <v>1308</v>
      </c>
      <c r="B22" s="124" t="s">
        <v>913</v>
      </c>
      <c r="C22" s="123"/>
      <c r="F22" s="75">
        <f t="shared" si="0"/>
        <v>0</v>
      </c>
    </row>
    <row r="23" spans="1:7" outlineLevel="1" x14ac:dyDescent="0.25">
      <c r="A23" s="60" t="s">
        <v>1309</v>
      </c>
      <c r="B23" s="124" t="s">
        <v>913</v>
      </c>
      <c r="C23" s="123"/>
      <c r="F23" s="75">
        <f t="shared" si="0"/>
        <v>0</v>
      </c>
    </row>
    <row r="24" spans="1:7" outlineLevel="1" x14ac:dyDescent="0.25">
      <c r="A24" s="60" t="s">
        <v>1310</v>
      </c>
      <c r="B24" s="124" t="s">
        <v>913</v>
      </c>
      <c r="C24" s="123"/>
      <c r="F24" s="75">
        <f t="shared" si="0"/>
        <v>0</v>
      </c>
    </row>
    <row r="25" spans="1:7" outlineLevel="1" x14ac:dyDescent="0.25">
      <c r="A25" s="60" t="s">
        <v>1311</v>
      </c>
      <c r="B25" s="124" t="s">
        <v>913</v>
      </c>
      <c r="C25" s="123"/>
      <c r="F25" s="75">
        <f t="shared" si="0"/>
        <v>0</v>
      </c>
    </row>
    <row r="26" spans="1:7" s="105" customFormat="1" outlineLevel="1" x14ac:dyDescent="0.25">
      <c r="A26" s="60" t="s">
        <v>1312</v>
      </c>
      <c r="B26" s="124" t="s">
        <v>913</v>
      </c>
      <c r="C26" s="125"/>
      <c r="F26" s="75">
        <f t="shared" si="0"/>
        <v>0</v>
      </c>
      <c r="G26" s="104"/>
    </row>
    <row r="27" spans="1:7" ht="15" customHeight="1" x14ac:dyDescent="0.25">
      <c r="A27" s="119"/>
      <c r="B27" s="88" t="s">
        <v>1313</v>
      </c>
      <c r="C27" s="119" t="s">
        <v>1314</v>
      </c>
      <c r="D27" s="119" t="s">
        <v>1315</v>
      </c>
      <c r="E27" s="126"/>
      <c r="F27" s="119" t="s">
        <v>1316</v>
      </c>
      <c r="G27" s="121"/>
    </row>
    <row r="28" spans="1:7" x14ac:dyDescent="0.25">
      <c r="A28" s="60" t="s">
        <v>497</v>
      </c>
      <c r="B28" s="60" t="s">
        <v>1317</v>
      </c>
      <c r="C28" s="127">
        <v>12412</v>
      </c>
      <c r="D28" s="60" t="s">
        <v>775</v>
      </c>
      <c r="F28" s="127">
        <f>IF(AND(C28="[For completion]",D28="[For completion]"),"[For completion]",SUM(C28:D28))</f>
        <v>12412</v>
      </c>
    </row>
    <row r="29" spans="1:7" outlineLevel="1" x14ac:dyDescent="0.25">
      <c r="A29" s="60" t="s">
        <v>1318</v>
      </c>
      <c r="B29" s="128" t="s">
        <v>1319</v>
      </c>
      <c r="C29" s="68"/>
    </row>
    <row r="30" spans="1:7" outlineLevel="1" x14ac:dyDescent="0.25">
      <c r="A30" s="60" t="s">
        <v>1320</v>
      </c>
      <c r="B30" s="128" t="s">
        <v>1321</v>
      </c>
    </row>
    <row r="31" spans="1:7" outlineLevel="1" x14ac:dyDescent="0.25">
      <c r="A31" s="60" t="s">
        <v>1322</v>
      </c>
      <c r="B31" s="128"/>
    </row>
    <row r="32" spans="1:7" outlineLevel="1" x14ac:dyDescent="0.25">
      <c r="A32" s="60" t="s">
        <v>1323</v>
      </c>
      <c r="B32" s="128"/>
    </row>
    <row r="33" spans="1:7" outlineLevel="1" x14ac:dyDescent="0.25">
      <c r="A33" s="60" t="s">
        <v>1324</v>
      </c>
      <c r="B33" s="128"/>
    </row>
    <row r="34" spans="1:7" outlineLevel="1" x14ac:dyDescent="0.25">
      <c r="A34" s="60" t="s">
        <v>1325</v>
      </c>
      <c r="B34" s="128"/>
    </row>
    <row r="35" spans="1:7" ht="15" customHeight="1" x14ac:dyDescent="0.25">
      <c r="A35" s="119"/>
      <c r="B35" s="88" t="s">
        <v>1326</v>
      </c>
      <c r="C35" s="119" t="s">
        <v>1327</v>
      </c>
      <c r="D35" s="119" t="s">
        <v>1328</v>
      </c>
      <c r="E35" s="126"/>
      <c r="F35" s="121" t="s">
        <v>1296</v>
      </c>
      <c r="G35" s="121"/>
    </row>
    <row r="36" spans="1:7" x14ac:dyDescent="0.25">
      <c r="A36" s="60" t="s">
        <v>499</v>
      </c>
      <c r="B36" s="60" t="s">
        <v>1329</v>
      </c>
      <c r="C36" s="216">
        <v>9.7999999999999997E-3</v>
      </c>
      <c r="D36" s="60" t="s">
        <v>775</v>
      </c>
      <c r="E36" s="75"/>
      <c r="F36" s="70">
        <f>C36</f>
        <v>9.7999999999999997E-3</v>
      </c>
    </row>
    <row r="37" spans="1:7" outlineLevel="1" x14ac:dyDescent="0.25">
      <c r="A37" s="60" t="s">
        <v>1330</v>
      </c>
      <c r="C37" s="70"/>
      <c r="D37" s="70"/>
      <c r="E37" s="75"/>
      <c r="F37" s="70"/>
    </row>
    <row r="38" spans="1:7" outlineLevel="1" x14ac:dyDescent="0.25">
      <c r="A38" s="60" t="s">
        <v>1331</v>
      </c>
      <c r="C38" s="70"/>
      <c r="D38" s="70"/>
      <c r="E38" s="75"/>
      <c r="F38" s="70"/>
    </row>
    <row r="39" spans="1:7" outlineLevel="1" x14ac:dyDescent="0.25">
      <c r="A39" s="60" t="s">
        <v>1332</v>
      </c>
      <c r="C39" s="70"/>
      <c r="D39" s="70"/>
      <c r="E39" s="75"/>
      <c r="F39" s="70"/>
    </row>
    <row r="40" spans="1:7" outlineLevel="1" x14ac:dyDescent="0.25">
      <c r="A40" s="60" t="s">
        <v>1333</v>
      </c>
      <c r="C40" s="70"/>
      <c r="D40" s="70"/>
      <c r="E40" s="75"/>
      <c r="F40" s="70"/>
    </row>
    <row r="41" spans="1:7" outlineLevel="1" x14ac:dyDescent="0.25">
      <c r="A41" s="60" t="s">
        <v>1334</v>
      </c>
      <c r="C41" s="70"/>
      <c r="D41" s="70"/>
      <c r="E41" s="75"/>
      <c r="F41" s="70"/>
    </row>
    <row r="42" spans="1:7" outlineLevel="1" x14ac:dyDescent="0.25">
      <c r="A42" s="60" t="s">
        <v>1335</v>
      </c>
      <c r="C42" s="70"/>
      <c r="D42" s="70"/>
      <c r="E42" s="75"/>
      <c r="F42" s="70"/>
    </row>
    <row r="43" spans="1:7" ht="15" customHeight="1" x14ac:dyDescent="0.25">
      <c r="A43" s="119"/>
      <c r="B43" s="88" t="s">
        <v>1336</v>
      </c>
      <c r="C43" s="119" t="s">
        <v>1327</v>
      </c>
      <c r="D43" s="119" t="s">
        <v>1328</v>
      </c>
      <c r="E43" s="126"/>
      <c r="F43" s="121" t="s">
        <v>1296</v>
      </c>
      <c r="G43" s="121"/>
    </row>
    <row r="44" spans="1:7" x14ac:dyDescent="0.25">
      <c r="A44" s="60" t="s">
        <v>1337</v>
      </c>
      <c r="B44" s="129" t="s">
        <v>1338</v>
      </c>
      <c r="C44" s="130">
        <f>SUM(C45:C71)</f>
        <v>1</v>
      </c>
      <c r="D44" s="130">
        <f>SUM(D45:D71)</f>
        <v>0</v>
      </c>
      <c r="E44" s="70"/>
      <c r="F44" s="130">
        <f>SUM(F45:F71)</f>
        <v>1</v>
      </c>
      <c r="G44" s="60"/>
    </row>
    <row r="45" spans="1:7" x14ac:dyDescent="0.25">
      <c r="A45" s="60" t="s">
        <v>502</v>
      </c>
      <c r="B45" s="60" t="s">
        <v>1339</v>
      </c>
      <c r="C45" s="216">
        <v>0</v>
      </c>
      <c r="D45" s="60" t="s">
        <v>775</v>
      </c>
      <c r="E45" s="70"/>
      <c r="F45" s="60">
        <f t="shared" ref="F45:F71" si="1">C45</f>
        <v>0</v>
      </c>
      <c r="G45" s="60"/>
    </row>
    <row r="46" spans="1:7" x14ac:dyDescent="0.25">
      <c r="A46" s="60" t="s">
        <v>505</v>
      </c>
      <c r="B46" s="60" t="s">
        <v>1340</v>
      </c>
      <c r="C46" s="60">
        <v>0</v>
      </c>
      <c r="D46" s="60" t="s">
        <v>775</v>
      </c>
      <c r="E46" s="70"/>
      <c r="F46" s="60">
        <f t="shared" si="1"/>
        <v>0</v>
      </c>
      <c r="G46" s="60"/>
    </row>
    <row r="47" spans="1:7" x14ac:dyDescent="0.25">
      <c r="A47" s="60" t="s">
        <v>507</v>
      </c>
      <c r="B47" s="60" t="s">
        <v>1341</v>
      </c>
      <c r="C47" s="60">
        <v>0</v>
      </c>
      <c r="D47" s="60" t="s">
        <v>775</v>
      </c>
      <c r="E47" s="70"/>
      <c r="F47" s="60">
        <f t="shared" si="1"/>
        <v>0</v>
      </c>
      <c r="G47" s="60"/>
    </row>
    <row r="48" spans="1:7" x14ac:dyDescent="0.25">
      <c r="A48" s="60" t="s">
        <v>509</v>
      </c>
      <c r="B48" s="60" t="s">
        <v>1342</v>
      </c>
      <c r="C48" s="60">
        <v>0</v>
      </c>
      <c r="D48" s="60" t="s">
        <v>775</v>
      </c>
      <c r="E48" s="70"/>
      <c r="F48" s="60">
        <f t="shared" si="1"/>
        <v>0</v>
      </c>
      <c r="G48" s="60"/>
    </row>
    <row r="49" spans="1:7" x14ac:dyDescent="0.25">
      <c r="A49" s="60" t="s">
        <v>511</v>
      </c>
      <c r="B49" s="60" t="s">
        <v>1343</v>
      </c>
      <c r="C49" s="60">
        <v>0</v>
      </c>
      <c r="D49" s="60" t="s">
        <v>775</v>
      </c>
      <c r="E49" s="70"/>
      <c r="F49" s="60">
        <f t="shared" si="1"/>
        <v>0</v>
      </c>
      <c r="G49" s="60"/>
    </row>
    <row r="50" spans="1:7" x14ac:dyDescent="0.25">
      <c r="A50" s="60" t="s">
        <v>513</v>
      </c>
      <c r="B50" s="60" t="s">
        <v>1344</v>
      </c>
      <c r="C50" s="216">
        <v>1</v>
      </c>
      <c r="D50" s="60" t="s">
        <v>775</v>
      </c>
      <c r="E50" s="70"/>
      <c r="F50" s="60">
        <f t="shared" si="1"/>
        <v>1</v>
      </c>
      <c r="G50" s="60"/>
    </row>
    <row r="51" spans="1:7" x14ac:dyDescent="0.25">
      <c r="A51" s="60" t="s">
        <v>516</v>
      </c>
      <c r="B51" s="60" t="s">
        <v>1345</v>
      </c>
      <c r="C51" s="60">
        <v>0</v>
      </c>
      <c r="D51" s="60" t="s">
        <v>775</v>
      </c>
      <c r="E51" s="70"/>
      <c r="F51" s="60">
        <f t="shared" si="1"/>
        <v>0</v>
      </c>
      <c r="G51" s="60"/>
    </row>
    <row r="52" spans="1:7" x14ac:dyDescent="0.25">
      <c r="A52" s="60" t="s">
        <v>518</v>
      </c>
      <c r="B52" s="60" t="s">
        <v>1346</v>
      </c>
      <c r="C52" s="60">
        <v>0</v>
      </c>
      <c r="D52" s="60" t="s">
        <v>775</v>
      </c>
      <c r="E52" s="70"/>
      <c r="F52" s="60">
        <f t="shared" si="1"/>
        <v>0</v>
      </c>
      <c r="G52" s="60"/>
    </row>
    <row r="53" spans="1:7" x14ac:dyDescent="0.25">
      <c r="A53" s="60" t="s">
        <v>520</v>
      </c>
      <c r="B53" s="60" t="s">
        <v>1347</v>
      </c>
      <c r="C53" s="60">
        <v>0</v>
      </c>
      <c r="D53" s="60" t="s">
        <v>775</v>
      </c>
      <c r="E53" s="70"/>
      <c r="F53" s="60">
        <f t="shared" si="1"/>
        <v>0</v>
      </c>
      <c r="G53" s="60"/>
    </row>
    <row r="54" spans="1:7" x14ac:dyDescent="0.25">
      <c r="A54" s="60" t="s">
        <v>522</v>
      </c>
      <c r="B54" s="60" t="s">
        <v>1348</v>
      </c>
      <c r="C54" s="60">
        <v>0</v>
      </c>
      <c r="D54" s="60" t="s">
        <v>775</v>
      </c>
      <c r="E54" s="70"/>
      <c r="F54" s="60">
        <f t="shared" si="1"/>
        <v>0</v>
      </c>
      <c r="G54" s="60"/>
    </row>
    <row r="55" spans="1:7" x14ac:dyDescent="0.25">
      <c r="A55" s="60" t="s">
        <v>524</v>
      </c>
      <c r="B55" s="60" t="s">
        <v>1349</v>
      </c>
      <c r="C55" s="60">
        <v>0</v>
      </c>
      <c r="D55" s="60" t="s">
        <v>775</v>
      </c>
      <c r="E55" s="70"/>
      <c r="F55" s="60">
        <f t="shared" si="1"/>
        <v>0</v>
      </c>
      <c r="G55" s="60"/>
    </row>
    <row r="56" spans="1:7" x14ac:dyDescent="0.25">
      <c r="A56" s="60" t="s">
        <v>526</v>
      </c>
      <c r="B56" s="60" t="s">
        <v>1350</v>
      </c>
      <c r="C56" s="60">
        <v>0</v>
      </c>
      <c r="D56" s="60" t="s">
        <v>775</v>
      </c>
      <c r="E56" s="70"/>
      <c r="F56" s="60">
        <f t="shared" si="1"/>
        <v>0</v>
      </c>
      <c r="G56" s="60"/>
    </row>
    <row r="57" spans="1:7" x14ac:dyDescent="0.25">
      <c r="A57" s="60" t="s">
        <v>528</v>
      </c>
      <c r="B57" s="60" t="s">
        <v>1351</v>
      </c>
      <c r="C57" s="60">
        <v>0</v>
      </c>
      <c r="D57" s="60" t="s">
        <v>775</v>
      </c>
      <c r="E57" s="70"/>
      <c r="F57" s="60">
        <f t="shared" si="1"/>
        <v>0</v>
      </c>
      <c r="G57" s="60"/>
    </row>
    <row r="58" spans="1:7" x14ac:dyDescent="0.25">
      <c r="A58" s="60" t="s">
        <v>530</v>
      </c>
      <c r="B58" s="60" t="s">
        <v>1352</v>
      </c>
      <c r="C58" s="60">
        <v>0</v>
      </c>
      <c r="D58" s="60" t="s">
        <v>775</v>
      </c>
      <c r="E58" s="70"/>
      <c r="F58" s="60">
        <f t="shared" si="1"/>
        <v>0</v>
      </c>
      <c r="G58" s="60"/>
    </row>
    <row r="59" spans="1:7" x14ac:dyDescent="0.25">
      <c r="A59" s="60" t="s">
        <v>532</v>
      </c>
      <c r="B59" s="60" t="s">
        <v>1353</v>
      </c>
      <c r="C59" s="60">
        <v>0</v>
      </c>
      <c r="D59" s="60" t="s">
        <v>775</v>
      </c>
      <c r="E59" s="70"/>
      <c r="F59" s="60">
        <f t="shared" si="1"/>
        <v>0</v>
      </c>
      <c r="G59" s="60"/>
    </row>
    <row r="60" spans="1:7" x14ac:dyDescent="0.25">
      <c r="A60" s="60" t="s">
        <v>534</v>
      </c>
      <c r="B60" s="60" t="s">
        <v>1354</v>
      </c>
      <c r="C60" s="60">
        <v>0</v>
      </c>
      <c r="D60" s="60" t="s">
        <v>775</v>
      </c>
      <c r="E60" s="70"/>
      <c r="F60" s="60">
        <f t="shared" si="1"/>
        <v>0</v>
      </c>
      <c r="G60" s="60"/>
    </row>
    <row r="61" spans="1:7" x14ac:dyDescent="0.25">
      <c r="A61" s="60" t="s">
        <v>536</v>
      </c>
      <c r="B61" s="60" t="s">
        <v>1355</v>
      </c>
      <c r="C61" s="60">
        <v>0</v>
      </c>
      <c r="D61" s="60" t="s">
        <v>775</v>
      </c>
      <c r="E61" s="70"/>
      <c r="F61" s="60">
        <f t="shared" si="1"/>
        <v>0</v>
      </c>
      <c r="G61" s="60"/>
    </row>
    <row r="62" spans="1:7" x14ac:dyDescent="0.25">
      <c r="A62" s="60" t="s">
        <v>538</v>
      </c>
      <c r="B62" s="60" t="s">
        <v>1356</v>
      </c>
      <c r="C62" s="60">
        <v>0</v>
      </c>
      <c r="D62" s="60" t="s">
        <v>775</v>
      </c>
      <c r="E62" s="70"/>
      <c r="F62" s="60">
        <f t="shared" si="1"/>
        <v>0</v>
      </c>
      <c r="G62" s="60"/>
    </row>
    <row r="63" spans="1:7" x14ac:dyDescent="0.25">
      <c r="A63" s="60" t="s">
        <v>540</v>
      </c>
      <c r="B63" s="60" t="s">
        <v>1357</v>
      </c>
      <c r="C63" s="60">
        <v>0</v>
      </c>
      <c r="D63" s="60" t="s">
        <v>775</v>
      </c>
      <c r="E63" s="70"/>
      <c r="F63" s="60">
        <f t="shared" si="1"/>
        <v>0</v>
      </c>
      <c r="G63" s="60"/>
    </row>
    <row r="64" spans="1:7" x14ac:dyDescent="0.25">
      <c r="A64" s="60" t="s">
        <v>542</v>
      </c>
      <c r="B64" s="60" t="s">
        <v>1358</v>
      </c>
      <c r="C64" s="60">
        <v>0</v>
      </c>
      <c r="D64" s="60" t="s">
        <v>775</v>
      </c>
      <c r="E64" s="70"/>
      <c r="F64" s="60">
        <f t="shared" si="1"/>
        <v>0</v>
      </c>
      <c r="G64" s="60"/>
    </row>
    <row r="65" spans="1:7" x14ac:dyDescent="0.25">
      <c r="A65" s="60" t="s">
        <v>544</v>
      </c>
      <c r="B65" s="60" t="s">
        <v>1359</v>
      </c>
      <c r="C65" s="60">
        <v>0</v>
      </c>
      <c r="D65" s="60" t="s">
        <v>775</v>
      </c>
      <c r="E65" s="70"/>
      <c r="F65" s="60">
        <f t="shared" si="1"/>
        <v>0</v>
      </c>
      <c r="G65" s="60"/>
    </row>
    <row r="66" spans="1:7" x14ac:dyDescent="0.25">
      <c r="A66" s="60" t="s">
        <v>546</v>
      </c>
      <c r="B66" s="60" t="s">
        <v>1360</v>
      </c>
      <c r="C66" s="60">
        <v>0</v>
      </c>
      <c r="D66" s="60" t="s">
        <v>775</v>
      </c>
      <c r="E66" s="70"/>
      <c r="F66" s="60">
        <f t="shared" si="1"/>
        <v>0</v>
      </c>
      <c r="G66" s="60"/>
    </row>
    <row r="67" spans="1:7" x14ac:dyDescent="0.25">
      <c r="A67" s="60" t="s">
        <v>548</v>
      </c>
      <c r="B67" s="60" t="s">
        <v>1361</v>
      </c>
      <c r="C67" s="60">
        <v>0</v>
      </c>
      <c r="D67" s="60" t="s">
        <v>775</v>
      </c>
      <c r="E67" s="70"/>
      <c r="F67" s="60">
        <f t="shared" si="1"/>
        <v>0</v>
      </c>
      <c r="G67" s="60"/>
    </row>
    <row r="68" spans="1:7" x14ac:dyDescent="0.25">
      <c r="A68" s="60" t="s">
        <v>550</v>
      </c>
      <c r="B68" s="60" t="s">
        <v>1362</v>
      </c>
      <c r="C68" s="60">
        <v>0</v>
      </c>
      <c r="D68" s="60" t="s">
        <v>775</v>
      </c>
      <c r="E68" s="70"/>
      <c r="F68" s="60">
        <f t="shared" si="1"/>
        <v>0</v>
      </c>
      <c r="G68" s="60"/>
    </row>
    <row r="69" spans="1:7" x14ac:dyDescent="0.25">
      <c r="A69" s="60" t="s">
        <v>552</v>
      </c>
      <c r="B69" s="60" t="s">
        <v>1363</v>
      </c>
      <c r="C69" s="60">
        <v>0</v>
      </c>
      <c r="D69" s="60" t="s">
        <v>775</v>
      </c>
      <c r="E69" s="70"/>
      <c r="F69" s="60">
        <f t="shared" si="1"/>
        <v>0</v>
      </c>
      <c r="G69" s="60"/>
    </row>
    <row r="70" spans="1:7" x14ac:dyDescent="0.25">
      <c r="A70" s="60" t="s">
        <v>554</v>
      </c>
      <c r="B70" s="60" t="s">
        <v>1364</v>
      </c>
      <c r="C70" s="60">
        <v>0</v>
      </c>
      <c r="D70" s="60" t="s">
        <v>775</v>
      </c>
      <c r="E70" s="70"/>
      <c r="F70" s="60">
        <f t="shared" si="1"/>
        <v>0</v>
      </c>
      <c r="G70" s="60"/>
    </row>
    <row r="71" spans="1:7" x14ac:dyDescent="0.25">
      <c r="A71" s="60" t="s">
        <v>556</v>
      </c>
      <c r="B71" s="60" t="s">
        <v>1365</v>
      </c>
      <c r="C71" s="60">
        <v>0</v>
      </c>
      <c r="D71" s="60" t="s">
        <v>775</v>
      </c>
      <c r="E71" s="70"/>
      <c r="F71" s="60">
        <f t="shared" si="1"/>
        <v>0</v>
      </c>
      <c r="G71" s="60"/>
    </row>
    <row r="72" spans="1:7" x14ac:dyDescent="0.25">
      <c r="A72" s="60" t="s">
        <v>1366</v>
      </c>
      <c r="B72" s="129" t="s">
        <v>1091</v>
      </c>
      <c r="C72" s="130">
        <f>SUM(C73:C75)</f>
        <v>0</v>
      </c>
      <c r="D72" s="130">
        <f>SUM(D73:D75)</f>
        <v>0</v>
      </c>
      <c r="E72" s="70"/>
      <c r="F72" s="130">
        <f>SUM(F73:F75)</f>
        <v>0</v>
      </c>
      <c r="G72" s="60"/>
    </row>
    <row r="73" spans="1:7" x14ac:dyDescent="0.25">
      <c r="A73" s="60" t="s">
        <v>558</v>
      </c>
      <c r="B73" s="60" t="s">
        <v>1367</v>
      </c>
      <c r="C73" s="60">
        <v>0</v>
      </c>
      <c r="D73" s="60" t="s">
        <v>775</v>
      </c>
      <c r="E73" s="70"/>
      <c r="F73" s="60">
        <f>C73</f>
        <v>0</v>
      </c>
      <c r="G73" s="60"/>
    </row>
    <row r="74" spans="1:7" x14ac:dyDescent="0.25">
      <c r="A74" s="60" t="s">
        <v>560</v>
      </c>
      <c r="B74" s="60" t="s">
        <v>1368</v>
      </c>
      <c r="C74" s="60">
        <v>0</v>
      </c>
      <c r="D74" s="60" t="s">
        <v>775</v>
      </c>
      <c r="E74" s="70"/>
      <c r="F74" s="60">
        <f>C74</f>
        <v>0</v>
      </c>
      <c r="G74" s="60"/>
    </row>
    <row r="75" spans="1:7" x14ac:dyDescent="0.25">
      <c r="A75" s="60" t="s">
        <v>562</v>
      </c>
      <c r="B75" s="60" t="s">
        <v>1369</v>
      </c>
      <c r="C75" s="60">
        <v>0</v>
      </c>
      <c r="D75" s="60" t="s">
        <v>775</v>
      </c>
      <c r="E75" s="70"/>
      <c r="F75" s="60">
        <f>C75</f>
        <v>0</v>
      </c>
      <c r="G75" s="60"/>
    </row>
    <row r="76" spans="1:7" x14ac:dyDescent="0.25">
      <c r="A76" s="60" t="s">
        <v>1370</v>
      </c>
      <c r="B76" s="129" t="s">
        <v>908</v>
      </c>
      <c r="C76" s="130">
        <f>SUM(C77:C87)</f>
        <v>0</v>
      </c>
      <c r="D76" s="130">
        <f>SUM(D77:D87)</f>
        <v>0</v>
      </c>
      <c r="E76" s="70"/>
      <c r="F76" s="130">
        <f>SUM(F77:F87)</f>
        <v>0</v>
      </c>
      <c r="G76" s="60"/>
    </row>
    <row r="77" spans="1:7" x14ac:dyDescent="0.25">
      <c r="A77" s="60" t="s">
        <v>564</v>
      </c>
      <c r="B77" s="60" t="s">
        <v>1092</v>
      </c>
      <c r="C77" s="60">
        <v>0</v>
      </c>
      <c r="D77" s="60" t="s">
        <v>775</v>
      </c>
      <c r="E77" s="70"/>
      <c r="F77" s="60">
        <f t="shared" ref="F77:F87" si="2">C77</f>
        <v>0</v>
      </c>
      <c r="G77" s="60"/>
    </row>
    <row r="78" spans="1:7" x14ac:dyDescent="0.25">
      <c r="A78" s="60" t="s">
        <v>566</v>
      </c>
      <c r="B78" s="60" t="s">
        <v>1371</v>
      </c>
      <c r="C78" s="60">
        <v>0</v>
      </c>
      <c r="D78" s="60" t="s">
        <v>775</v>
      </c>
      <c r="E78" s="70"/>
      <c r="F78" s="60">
        <f t="shared" si="2"/>
        <v>0</v>
      </c>
      <c r="G78" s="60"/>
    </row>
    <row r="79" spans="1:7" x14ac:dyDescent="0.25">
      <c r="A79" s="60" t="s">
        <v>568</v>
      </c>
      <c r="B79" s="60" t="s">
        <v>1093</v>
      </c>
      <c r="C79" s="60">
        <v>0</v>
      </c>
      <c r="D79" s="60" t="s">
        <v>775</v>
      </c>
      <c r="E79" s="70"/>
      <c r="F79" s="60">
        <f t="shared" si="2"/>
        <v>0</v>
      </c>
      <c r="G79" s="60"/>
    </row>
    <row r="80" spans="1:7" x14ac:dyDescent="0.25">
      <c r="A80" s="60" t="s">
        <v>570</v>
      </c>
      <c r="B80" s="60" t="s">
        <v>1094</v>
      </c>
      <c r="C80" s="60">
        <v>0</v>
      </c>
      <c r="D80" s="60" t="s">
        <v>775</v>
      </c>
      <c r="E80" s="70"/>
      <c r="F80" s="60">
        <f t="shared" si="2"/>
        <v>0</v>
      </c>
      <c r="G80" s="60"/>
    </row>
    <row r="81" spans="1:7" x14ac:dyDescent="0.25">
      <c r="A81" s="60" t="s">
        <v>572</v>
      </c>
      <c r="B81" s="60" t="s">
        <v>1095</v>
      </c>
      <c r="C81" s="60">
        <v>0</v>
      </c>
      <c r="D81" s="60" t="s">
        <v>775</v>
      </c>
      <c r="E81" s="70"/>
      <c r="F81" s="60">
        <f t="shared" si="2"/>
        <v>0</v>
      </c>
      <c r="G81" s="60"/>
    </row>
    <row r="82" spans="1:7" x14ac:dyDescent="0.25">
      <c r="A82" s="60" t="s">
        <v>574</v>
      </c>
      <c r="B82" s="60" t="s">
        <v>1096</v>
      </c>
      <c r="C82" s="60">
        <v>0</v>
      </c>
      <c r="D82" s="60" t="s">
        <v>775</v>
      </c>
      <c r="E82" s="70"/>
      <c r="F82" s="60">
        <f t="shared" si="2"/>
        <v>0</v>
      </c>
      <c r="G82" s="60"/>
    </row>
    <row r="83" spans="1:7" x14ac:dyDescent="0.25">
      <c r="A83" s="60" t="s">
        <v>576</v>
      </c>
      <c r="B83" s="60" t="s">
        <v>1097</v>
      </c>
      <c r="C83" s="60">
        <v>0</v>
      </c>
      <c r="D83" s="60" t="s">
        <v>775</v>
      </c>
      <c r="E83" s="70"/>
      <c r="F83" s="60">
        <f t="shared" si="2"/>
        <v>0</v>
      </c>
      <c r="G83" s="60"/>
    </row>
    <row r="84" spans="1:7" x14ac:dyDescent="0.25">
      <c r="A84" s="60" t="s">
        <v>578</v>
      </c>
      <c r="B84" s="60" t="s">
        <v>1098</v>
      </c>
      <c r="C84" s="60">
        <v>0</v>
      </c>
      <c r="D84" s="60" t="s">
        <v>775</v>
      </c>
      <c r="E84" s="70"/>
      <c r="F84" s="60">
        <f t="shared" si="2"/>
        <v>0</v>
      </c>
      <c r="G84" s="60"/>
    </row>
    <row r="85" spans="1:7" x14ac:dyDescent="0.25">
      <c r="A85" s="60" t="s">
        <v>580</v>
      </c>
      <c r="B85" s="60" t="s">
        <v>1099</v>
      </c>
      <c r="C85" s="60">
        <v>0</v>
      </c>
      <c r="D85" s="60" t="s">
        <v>775</v>
      </c>
      <c r="E85" s="70"/>
      <c r="F85" s="60">
        <f t="shared" si="2"/>
        <v>0</v>
      </c>
      <c r="G85" s="60"/>
    </row>
    <row r="86" spans="1:7" x14ac:dyDescent="0.25">
      <c r="A86" s="60" t="s">
        <v>582</v>
      </c>
      <c r="B86" s="60" t="s">
        <v>1100</v>
      </c>
      <c r="C86" s="60">
        <v>0</v>
      </c>
      <c r="D86" s="60" t="s">
        <v>775</v>
      </c>
      <c r="E86" s="70"/>
      <c r="F86" s="60">
        <f t="shared" si="2"/>
        <v>0</v>
      </c>
      <c r="G86" s="60"/>
    </row>
    <row r="87" spans="1:7" x14ac:dyDescent="0.25">
      <c r="A87" s="60" t="s">
        <v>584</v>
      </c>
      <c r="B87" s="60" t="s">
        <v>908</v>
      </c>
      <c r="C87" s="60">
        <v>0</v>
      </c>
      <c r="D87" s="60" t="s">
        <v>775</v>
      </c>
      <c r="E87" s="70"/>
      <c r="F87" s="60">
        <f t="shared" si="2"/>
        <v>0</v>
      </c>
      <c r="G87" s="60"/>
    </row>
    <row r="88" spans="1:7" outlineLevel="1" x14ac:dyDescent="0.25">
      <c r="A88" s="60" t="s">
        <v>1372</v>
      </c>
      <c r="B88" s="124" t="s">
        <v>913</v>
      </c>
      <c r="C88" s="70"/>
      <c r="D88" s="70"/>
      <c r="E88" s="70"/>
      <c r="F88" s="70"/>
      <c r="G88" s="60"/>
    </row>
    <row r="89" spans="1:7" outlineLevel="1" x14ac:dyDescent="0.25">
      <c r="A89" s="60" t="s">
        <v>1373</v>
      </c>
      <c r="B89" s="124" t="s">
        <v>913</v>
      </c>
      <c r="C89" s="70"/>
      <c r="D89" s="70"/>
      <c r="E89" s="70"/>
      <c r="F89" s="70"/>
      <c r="G89" s="60"/>
    </row>
    <row r="90" spans="1:7" outlineLevel="1" x14ac:dyDescent="0.25">
      <c r="A90" s="60" t="s">
        <v>1374</v>
      </c>
      <c r="B90" s="124" t="s">
        <v>913</v>
      </c>
      <c r="C90" s="70"/>
      <c r="D90" s="70"/>
      <c r="E90" s="70"/>
      <c r="F90" s="70"/>
      <c r="G90" s="60"/>
    </row>
    <row r="91" spans="1:7" outlineLevel="1" x14ac:dyDescent="0.25">
      <c r="A91" s="60" t="s">
        <v>1375</v>
      </c>
      <c r="B91" s="124" t="s">
        <v>913</v>
      </c>
      <c r="C91" s="70"/>
      <c r="D91" s="70"/>
      <c r="E91" s="70"/>
      <c r="F91" s="70"/>
      <c r="G91" s="60"/>
    </row>
    <row r="92" spans="1:7" outlineLevel="1" x14ac:dyDescent="0.25">
      <c r="A92" s="60" t="s">
        <v>1376</v>
      </c>
      <c r="B92" s="124" t="s">
        <v>913</v>
      </c>
      <c r="C92" s="70"/>
      <c r="D92" s="70"/>
      <c r="E92" s="70"/>
      <c r="F92" s="70"/>
      <c r="G92" s="60"/>
    </row>
    <row r="93" spans="1:7" outlineLevel="1" x14ac:dyDescent="0.25">
      <c r="A93" s="60" t="s">
        <v>1377</v>
      </c>
      <c r="B93" s="124" t="s">
        <v>913</v>
      </c>
      <c r="C93" s="70"/>
      <c r="D93" s="70"/>
      <c r="E93" s="70"/>
      <c r="F93" s="70"/>
      <c r="G93" s="60"/>
    </row>
    <row r="94" spans="1:7" outlineLevel="1" x14ac:dyDescent="0.25">
      <c r="A94" s="60" t="s">
        <v>1378</v>
      </c>
      <c r="B94" s="124" t="s">
        <v>913</v>
      </c>
      <c r="C94" s="70"/>
      <c r="D94" s="70"/>
      <c r="E94" s="70"/>
      <c r="F94" s="70"/>
      <c r="G94" s="60"/>
    </row>
    <row r="95" spans="1:7" outlineLevel="1" x14ac:dyDescent="0.25">
      <c r="A95" s="60" t="s">
        <v>1379</v>
      </c>
      <c r="B95" s="124" t="s">
        <v>913</v>
      </c>
      <c r="C95" s="70"/>
      <c r="D95" s="70"/>
      <c r="E95" s="70"/>
      <c r="F95" s="70"/>
      <c r="G95" s="60"/>
    </row>
    <row r="96" spans="1:7" outlineLevel="1" x14ac:dyDescent="0.25">
      <c r="A96" s="60" t="s">
        <v>1380</v>
      </c>
      <c r="B96" s="124" t="s">
        <v>913</v>
      </c>
      <c r="C96" s="70"/>
      <c r="D96" s="70"/>
      <c r="E96" s="70"/>
      <c r="F96" s="70"/>
      <c r="G96" s="60"/>
    </row>
    <row r="97" spans="1:7" outlineLevel="1" x14ac:dyDescent="0.25">
      <c r="A97" s="60" t="s">
        <v>1381</v>
      </c>
      <c r="B97" s="124" t="s">
        <v>913</v>
      </c>
      <c r="C97" s="70"/>
      <c r="D97" s="70"/>
      <c r="E97" s="70"/>
      <c r="F97" s="70"/>
      <c r="G97" s="60"/>
    </row>
    <row r="98" spans="1:7" ht="15" customHeight="1" x14ac:dyDescent="0.25">
      <c r="A98" s="119"/>
      <c r="B98" s="88" t="s">
        <v>1382</v>
      </c>
      <c r="C98" s="119" t="s">
        <v>1327</v>
      </c>
      <c r="D98" s="119" t="s">
        <v>1328</v>
      </c>
      <c r="E98" s="126"/>
      <c r="F98" s="121" t="s">
        <v>1296</v>
      </c>
      <c r="G98" s="121"/>
    </row>
    <row r="99" spans="1:7" x14ac:dyDescent="0.25">
      <c r="A99" s="60" t="s">
        <v>1383</v>
      </c>
      <c r="B99" s="60" t="s">
        <v>588</v>
      </c>
      <c r="C99" s="216">
        <v>0.1991</v>
      </c>
      <c r="D99" s="60" t="s">
        <v>775</v>
      </c>
      <c r="E99" s="70"/>
      <c r="F99" s="60">
        <f t="shared" ref="F99:F112" si="3">C99</f>
        <v>0.1991</v>
      </c>
      <c r="G99" s="60"/>
    </row>
    <row r="100" spans="1:7" x14ac:dyDescent="0.25">
      <c r="A100" s="60" t="s">
        <v>1384</v>
      </c>
      <c r="B100" s="60" t="s">
        <v>591</v>
      </c>
      <c r="C100" s="216">
        <v>4.58E-2</v>
      </c>
      <c r="D100" s="60" t="s">
        <v>775</v>
      </c>
      <c r="E100" s="70"/>
      <c r="F100" s="60">
        <f t="shared" si="3"/>
        <v>4.58E-2</v>
      </c>
      <c r="G100" s="60"/>
    </row>
    <row r="101" spans="1:7" x14ac:dyDescent="0.25">
      <c r="A101" s="60" t="s">
        <v>1385</v>
      </c>
      <c r="B101" s="60" t="s">
        <v>594</v>
      </c>
      <c r="C101" s="216">
        <v>0.12429999999999999</v>
      </c>
      <c r="D101" s="60" t="s">
        <v>775</v>
      </c>
      <c r="E101" s="70"/>
      <c r="F101" s="60">
        <f t="shared" si="3"/>
        <v>0.12429999999999999</v>
      </c>
      <c r="G101" s="60"/>
    </row>
    <row r="102" spans="1:7" x14ac:dyDescent="0.25">
      <c r="A102" s="60" t="s">
        <v>1386</v>
      </c>
      <c r="B102" s="60" t="s">
        <v>597</v>
      </c>
      <c r="C102" s="60">
        <v>2.1399999999999999E-2</v>
      </c>
      <c r="D102" s="60" t="s">
        <v>775</v>
      </c>
      <c r="E102" s="70"/>
      <c r="F102" s="60">
        <f t="shared" si="3"/>
        <v>2.1399999999999999E-2</v>
      </c>
      <c r="G102" s="60"/>
    </row>
    <row r="103" spans="1:7" x14ac:dyDescent="0.25">
      <c r="A103" s="60" t="s">
        <v>1387</v>
      </c>
      <c r="B103" s="60" t="s">
        <v>600</v>
      </c>
      <c r="C103" s="60">
        <v>3.2899999999999999E-2</v>
      </c>
      <c r="D103" s="60" t="s">
        <v>775</v>
      </c>
      <c r="E103" s="70"/>
      <c r="F103" s="60">
        <f t="shared" si="3"/>
        <v>3.2899999999999999E-2</v>
      </c>
      <c r="G103" s="60"/>
    </row>
    <row r="104" spans="1:7" x14ac:dyDescent="0.25">
      <c r="A104" s="60" t="s">
        <v>1388</v>
      </c>
      <c r="B104" s="60" t="s">
        <v>603</v>
      </c>
      <c r="C104" s="60">
        <v>4.0399999999999998E-2</v>
      </c>
      <c r="D104" s="60" t="s">
        <v>775</v>
      </c>
      <c r="E104" s="70"/>
      <c r="F104" s="60">
        <f t="shared" si="3"/>
        <v>4.0399999999999998E-2</v>
      </c>
      <c r="G104" s="60"/>
    </row>
    <row r="105" spans="1:7" x14ac:dyDescent="0.25">
      <c r="A105" s="60" t="s">
        <v>1389</v>
      </c>
      <c r="B105" s="60" t="s">
        <v>606</v>
      </c>
      <c r="C105" s="60">
        <v>3.4700000000000002E-2</v>
      </c>
      <c r="D105" s="60" t="s">
        <v>775</v>
      </c>
      <c r="E105" s="70"/>
      <c r="F105" s="60">
        <f t="shared" si="3"/>
        <v>3.4700000000000002E-2</v>
      </c>
      <c r="G105" s="60"/>
    </row>
    <row r="106" spans="1:7" x14ac:dyDescent="0.25">
      <c r="A106" s="60" t="s">
        <v>1390</v>
      </c>
      <c r="B106" s="60" t="s">
        <v>609</v>
      </c>
      <c r="C106" s="60">
        <v>7.9299999999999995E-2</v>
      </c>
      <c r="D106" s="60" t="s">
        <v>775</v>
      </c>
      <c r="E106" s="70"/>
      <c r="F106" s="60">
        <f t="shared" si="3"/>
        <v>7.9299999999999995E-2</v>
      </c>
      <c r="G106" s="60"/>
    </row>
    <row r="107" spans="1:7" x14ac:dyDescent="0.25">
      <c r="A107" s="60" t="s">
        <v>1391</v>
      </c>
      <c r="B107" s="60" t="s">
        <v>612</v>
      </c>
      <c r="C107" s="60">
        <v>5.0999999999999997E-2</v>
      </c>
      <c r="D107" s="60" t="s">
        <v>775</v>
      </c>
      <c r="E107" s="70"/>
      <c r="F107" s="60">
        <f t="shared" si="3"/>
        <v>5.0999999999999997E-2</v>
      </c>
      <c r="G107" s="60"/>
    </row>
    <row r="108" spans="1:7" x14ac:dyDescent="0.25">
      <c r="A108" s="60" t="s">
        <v>1392</v>
      </c>
      <c r="B108" s="60" t="s">
        <v>615</v>
      </c>
      <c r="C108" s="60">
        <v>4.3999999999999997E-2</v>
      </c>
      <c r="D108" s="60" t="s">
        <v>775</v>
      </c>
      <c r="E108" s="70"/>
      <c r="F108" s="60">
        <f t="shared" si="3"/>
        <v>4.3999999999999997E-2</v>
      </c>
      <c r="G108" s="60"/>
    </row>
    <row r="109" spans="1:7" x14ac:dyDescent="0.25">
      <c r="A109" s="60" t="s">
        <v>1393</v>
      </c>
      <c r="B109" s="60" t="s">
        <v>618</v>
      </c>
      <c r="C109" s="60">
        <v>5.2400000000000002E-2</v>
      </c>
      <c r="D109" s="60" t="s">
        <v>775</v>
      </c>
      <c r="E109" s="70"/>
      <c r="F109" s="60">
        <f t="shared" si="3"/>
        <v>5.2400000000000002E-2</v>
      </c>
      <c r="G109" s="60"/>
    </row>
    <row r="110" spans="1:7" x14ac:dyDescent="0.25">
      <c r="A110" s="60" t="s">
        <v>1394</v>
      </c>
      <c r="B110" s="60" t="s">
        <v>621</v>
      </c>
      <c r="C110" s="60">
        <v>0.18659999999999999</v>
      </c>
      <c r="D110" s="60" t="s">
        <v>775</v>
      </c>
      <c r="E110" s="70"/>
      <c r="F110" s="60">
        <f t="shared" si="3"/>
        <v>0.18659999999999999</v>
      </c>
      <c r="G110" s="60"/>
    </row>
    <row r="111" spans="1:7" x14ac:dyDescent="0.25">
      <c r="A111" s="60" t="s">
        <v>1395</v>
      </c>
      <c r="B111" s="60" t="s">
        <v>624</v>
      </c>
      <c r="C111" s="60">
        <v>4.4400000000000002E-2</v>
      </c>
      <c r="D111" s="60" t="s">
        <v>775</v>
      </c>
      <c r="E111" s="70"/>
      <c r="F111" s="60">
        <f t="shared" si="3"/>
        <v>4.4400000000000002E-2</v>
      </c>
      <c r="G111" s="60"/>
    </row>
    <row r="112" spans="1:7" x14ac:dyDescent="0.25">
      <c r="A112" s="60" t="s">
        <v>1396</v>
      </c>
      <c r="B112" s="60" t="s">
        <v>627</v>
      </c>
      <c r="C112" s="60">
        <v>4.3799999999999999E-2</v>
      </c>
      <c r="D112" s="60" t="s">
        <v>775</v>
      </c>
      <c r="E112" s="70"/>
      <c r="F112" s="60">
        <f t="shared" si="3"/>
        <v>4.3799999999999999E-2</v>
      </c>
      <c r="G112" s="60"/>
    </row>
    <row r="113" spans="1:7" x14ac:dyDescent="0.25">
      <c r="A113" s="60" t="s">
        <v>1397</v>
      </c>
      <c r="B113" s="60" t="s">
        <v>1398</v>
      </c>
      <c r="C113" s="70" t="s">
        <v>1399</v>
      </c>
      <c r="D113" s="70" t="s">
        <v>1399</v>
      </c>
      <c r="E113" s="70"/>
      <c r="F113" s="70" t="s">
        <v>1399</v>
      </c>
      <c r="G113" s="60"/>
    </row>
    <row r="114" spans="1:7" x14ac:dyDescent="0.25">
      <c r="A114" s="60" t="s">
        <v>1400</v>
      </c>
      <c r="B114" s="60" t="s">
        <v>1398</v>
      </c>
      <c r="C114" s="70" t="s">
        <v>1399</v>
      </c>
      <c r="D114" s="70" t="s">
        <v>1399</v>
      </c>
      <c r="E114" s="70"/>
      <c r="F114" s="70" t="s">
        <v>1399</v>
      </c>
      <c r="G114" s="60"/>
    </row>
    <row r="115" spans="1:7" x14ac:dyDescent="0.25">
      <c r="A115" s="60" t="s">
        <v>1401</v>
      </c>
      <c r="B115" s="60" t="s">
        <v>1398</v>
      </c>
      <c r="C115" s="70" t="s">
        <v>1399</v>
      </c>
      <c r="D115" s="70" t="s">
        <v>1399</v>
      </c>
      <c r="E115" s="70"/>
      <c r="F115" s="70" t="s">
        <v>1399</v>
      </c>
      <c r="G115" s="60"/>
    </row>
    <row r="116" spans="1:7" x14ac:dyDescent="0.25">
      <c r="A116" s="60" t="s">
        <v>1402</v>
      </c>
      <c r="B116" s="60" t="s">
        <v>1398</v>
      </c>
      <c r="C116" s="70" t="s">
        <v>1399</v>
      </c>
      <c r="D116" s="70" t="s">
        <v>1399</v>
      </c>
      <c r="E116" s="70"/>
      <c r="F116" s="70" t="s">
        <v>1399</v>
      </c>
      <c r="G116" s="60"/>
    </row>
    <row r="117" spans="1:7" x14ac:dyDescent="0.25">
      <c r="A117" s="60" t="s">
        <v>1403</v>
      </c>
      <c r="B117" s="60" t="s">
        <v>1398</v>
      </c>
      <c r="C117" s="70" t="s">
        <v>1399</v>
      </c>
      <c r="D117" s="70" t="s">
        <v>1399</v>
      </c>
      <c r="E117" s="70"/>
      <c r="F117" s="70" t="s">
        <v>1399</v>
      </c>
      <c r="G117" s="60"/>
    </row>
    <row r="118" spans="1:7" x14ac:dyDescent="0.25">
      <c r="A118" s="60" t="s">
        <v>1404</v>
      </c>
      <c r="B118" s="60" t="s">
        <v>1398</v>
      </c>
      <c r="C118" s="70" t="s">
        <v>1399</v>
      </c>
      <c r="D118" s="70" t="s">
        <v>1399</v>
      </c>
      <c r="E118" s="70"/>
      <c r="F118" s="70" t="s">
        <v>1399</v>
      </c>
      <c r="G118" s="60"/>
    </row>
    <row r="119" spans="1:7" x14ac:dyDescent="0.25">
      <c r="A119" s="60" t="s">
        <v>1405</v>
      </c>
      <c r="B119" s="60" t="s">
        <v>1398</v>
      </c>
      <c r="C119" s="70" t="s">
        <v>1399</v>
      </c>
      <c r="D119" s="70" t="s">
        <v>1399</v>
      </c>
      <c r="E119" s="70"/>
      <c r="F119" s="70" t="s">
        <v>1399</v>
      </c>
      <c r="G119" s="60"/>
    </row>
    <row r="120" spans="1:7" x14ac:dyDescent="0.25">
      <c r="A120" s="60" t="s">
        <v>1406</v>
      </c>
      <c r="B120" s="60" t="s">
        <v>1398</v>
      </c>
      <c r="C120" s="70" t="s">
        <v>1399</v>
      </c>
      <c r="D120" s="70" t="s">
        <v>1399</v>
      </c>
      <c r="E120" s="70"/>
      <c r="F120" s="70" t="s">
        <v>1399</v>
      </c>
      <c r="G120" s="60"/>
    </row>
    <row r="121" spans="1:7" x14ac:dyDescent="0.25">
      <c r="A121" s="60" t="s">
        <v>1407</v>
      </c>
      <c r="B121" s="60" t="s">
        <v>1398</v>
      </c>
      <c r="C121" s="70" t="s">
        <v>1399</v>
      </c>
      <c r="D121" s="70" t="s">
        <v>1399</v>
      </c>
      <c r="E121" s="70"/>
      <c r="F121" s="70" t="s">
        <v>1399</v>
      </c>
      <c r="G121" s="60"/>
    </row>
    <row r="122" spans="1:7" x14ac:dyDescent="0.25">
      <c r="A122" s="60" t="s">
        <v>1408</v>
      </c>
      <c r="B122" s="60" t="s">
        <v>1398</v>
      </c>
      <c r="C122" s="70" t="s">
        <v>1399</v>
      </c>
      <c r="D122" s="70" t="s">
        <v>1399</v>
      </c>
      <c r="E122" s="70"/>
      <c r="F122" s="70" t="s">
        <v>1399</v>
      </c>
      <c r="G122" s="60"/>
    </row>
    <row r="123" spans="1:7" x14ac:dyDescent="0.25">
      <c r="A123" s="60" t="s">
        <v>1409</v>
      </c>
      <c r="B123" s="60" t="s">
        <v>1398</v>
      </c>
      <c r="C123" s="70" t="s">
        <v>1399</v>
      </c>
      <c r="D123" s="70" t="s">
        <v>1399</v>
      </c>
      <c r="E123" s="70"/>
      <c r="F123" s="70" t="s">
        <v>1399</v>
      </c>
      <c r="G123" s="60"/>
    </row>
    <row r="124" spans="1:7" x14ac:dyDescent="0.25">
      <c r="A124" s="60" t="s">
        <v>1410</v>
      </c>
      <c r="B124" s="60" t="s">
        <v>1398</v>
      </c>
      <c r="C124" s="70" t="s">
        <v>1399</v>
      </c>
      <c r="D124" s="70" t="s">
        <v>1399</v>
      </c>
      <c r="E124" s="70"/>
      <c r="F124" s="70" t="s">
        <v>1399</v>
      </c>
      <c r="G124" s="60"/>
    </row>
    <row r="125" spans="1:7" x14ac:dyDescent="0.25">
      <c r="A125" s="60" t="s">
        <v>1411</v>
      </c>
      <c r="B125" s="60" t="s">
        <v>1398</v>
      </c>
      <c r="C125" s="70" t="s">
        <v>1399</v>
      </c>
      <c r="D125" s="70" t="s">
        <v>1399</v>
      </c>
      <c r="E125" s="70"/>
      <c r="F125" s="70" t="s">
        <v>1399</v>
      </c>
      <c r="G125" s="60"/>
    </row>
    <row r="126" spans="1:7" x14ac:dyDescent="0.25">
      <c r="A126" s="60" t="s">
        <v>1412</v>
      </c>
      <c r="B126" s="60" t="s">
        <v>1398</v>
      </c>
      <c r="C126" s="70" t="s">
        <v>1399</v>
      </c>
      <c r="D126" s="70" t="s">
        <v>1399</v>
      </c>
      <c r="E126" s="70"/>
      <c r="F126" s="70" t="s">
        <v>1399</v>
      </c>
      <c r="G126" s="60"/>
    </row>
    <row r="127" spans="1:7" x14ac:dyDescent="0.25">
      <c r="A127" s="60" t="s">
        <v>1413</v>
      </c>
      <c r="B127" s="60" t="s">
        <v>1398</v>
      </c>
      <c r="C127" s="70" t="s">
        <v>1399</v>
      </c>
      <c r="D127" s="70" t="s">
        <v>1399</v>
      </c>
      <c r="E127" s="70"/>
      <c r="F127" s="70" t="s">
        <v>1399</v>
      </c>
      <c r="G127" s="60"/>
    </row>
    <row r="128" spans="1:7" x14ac:dyDescent="0.25">
      <c r="A128" s="60" t="s">
        <v>1414</v>
      </c>
      <c r="B128" s="60" t="s">
        <v>1398</v>
      </c>
      <c r="C128" s="70" t="s">
        <v>1399</v>
      </c>
      <c r="D128" s="70" t="s">
        <v>1399</v>
      </c>
      <c r="E128" s="70"/>
      <c r="F128" s="70" t="s">
        <v>1399</v>
      </c>
      <c r="G128" s="60"/>
    </row>
    <row r="129" spans="1:7" x14ac:dyDescent="0.25">
      <c r="A129" s="60" t="s">
        <v>1415</v>
      </c>
      <c r="B129" s="60" t="s">
        <v>1398</v>
      </c>
      <c r="C129" s="70" t="s">
        <v>1399</v>
      </c>
      <c r="D129" s="70" t="s">
        <v>1399</v>
      </c>
      <c r="E129" s="70"/>
      <c r="F129" s="70" t="s">
        <v>1399</v>
      </c>
      <c r="G129" s="60"/>
    </row>
    <row r="130" spans="1:7" x14ac:dyDescent="0.25">
      <c r="A130" s="60" t="s">
        <v>1416</v>
      </c>
      <c r="B130" s="60" t="s">
        <v>1398</v>
      </c>
      <c r="C130" s="70" t="s">
        <v>1399</v>
      </c>
      <c r="D130" s="70" t="s">
        <v>1399</v>
      </c>
      <c r="E130" s="70"/>
      <c r="F130" s="70" t="s">
        <v>1399</v>
      </c>
      <c r="G130" s="60"/>
    </row>
    <row r="131" spans="1:7" x14ac:dyDescent="0.25">
      <c r="A131" s="60" t="s">
        <v>1417</v>
      </c>
      <c r="B131" s="60" t="s">
        <v>1398</v>
      </c>
      <c r="C131" s="70" t="s">
        <v>1399</v>
      </c>
      <c r="D131" s="70" t="s">
        <v>1399</v>
      </c>
      <c r="E131" s="70"/>
      <c r="F131" s="70" t="s">
        <v>1399</v>
      </c>
      <c r="G131" s="60"/>
    </row>
    <row r="132" spans="1:7" x14ac:dyDescent="0.25">
      <c r="A132" s="60" t="s">
        <v>1418</v>
      </c>
      <c r="B132" s="60" t="s">
        <v>1398</v>
      </c>
      <c r="C132" s="70" t="s">
        <v>1399</v>
      </c>
      <c r="D132" s="70" t="s">
        <v>1399</v>
      </c>
      <c r="E132" s="70"/>
      <c r="F132" s="70" t="s">
        <v>1399</v>
      </c>
      <c r="G132" s="60"/>
    </row>
    <row r="133" spans="1:7" x14ac:dyDescent="0.25">
      <c r="A133" s="60" t="s">
        <v>1419</v>
      </c>
      <c r="B133" s="60" t="s">
        <v>1398</v>
      </c>
      <c r="C133" s="70" t="s">
        <v>1399</v>
      </c>
      <c r="D133" s="70" t="s">
        <v>1399</v>
      </c>
      <c r="E133" s="70"/>
      <c r="F133" s="70" t="s">
        <v>1399</v>
      </c>
      <c r="G133" s="60"/>
    </row>
    <row r="134" spans="1:7" x14ac:dyDescent="0.25">
      <c r="A134" s="60" t="s">
        <v>1420</v>
      </c>
      <c r="B134" s="60" t="s">
        <v>1398</v>
      </c>
      <c r="C134" s="70" t="s">
        <v>1399</v>
      </c>
      <c r="D134" s="70" t="s">
        <v>1399</v>
      </c>
      <c r="E134" s="70"/>
      <c r="F134" s="70" t="s">
        <v>1399</v>
      </c>
      <c r="G134" s="60"/>
    </row>
    <row r="135" spans="1:7" x14ac:dyDescent="0.25">
      <c r="A135" s="60" t="s">
        <v>1421</v>
      </c>
      <c r="B135" s="60" t="s">
        <v>1398</v>
      </c>
      <c r="C135" s="70" t="s">
        <v>1399</v>
      </c>
      <c r="D135" s="70" t="s">
        <v>1399</v>
      </c>
      <c r="E135" s="70"/>
      <c r="F135" s="70" t="s">
        <v>1399</v>
      </c>
      <c r="G135" s="60"/>
    </row>
    <row r="136" spans="1:7" x14ac:dyDescent="0.25">
      <c r="A136" s="60" t="s">
        <v>1422</v>
      </c>
      <c r="B136" s="60" t="s">
        <v>1398</v>
      </c>
      <c r="C136" s="70" t="s">
        <v>1399</v>
      </c>
      <c r="D136" s="70" t="s">
        <v>1399</v>
      </c>
      <c r="E136" s="70"/>
      <c r="F136" s="70" t="s">
        <v>1399</v>
      </c>
      <c r="G136" s="60"/>
    </row>
    <row r="137" spans="1:7" x14ac:dyDescent="0.25">
      <c r="A137" s="60" t="s">
        <v>1423</v>
      </c>
      <c r="B137" s="60" t="s">
        <v>1398</v>
      </c>
      <c r="C137" s="70" t="s">
        <v>1399</v>
      </c>
      <c r="D137" s="70" t="s">
        <v>1399</v>
      </c>
      <c r="E137" s="70"/>
      <c r="F137" s="70" t="s">
        <v>1399</v>
      </c>
      <c r="G137" s="60"/>
    </row>
    <row r="138" spans="1:7" x14ac:dyDescent="0.25">
      <c r="A138" s="60" t="s">
        <v>1424</v>
      </c>
      <c r="B138" s="60" t="s">
        <v>1398</v>
      </c>
      <c r="C138" s="70" t="s">
        <v>1399</v>
      </c>
      <c r="D138" s="70" t="s">
        <v>1399</v>
      </c>
      <c r="E138" s="70"/>
      <c r="F138" s="70" t="s">
        <v>1399</v>
      </c>
      <c r="G138" s="60"/>
    </row>
    <row r="139" spans="1:7" x14ac:dyDescent="0.25">
      <c r="A139" s="60" t="s">
        <v>1425</v>
      </c>
      <c r="B139" s="60" t="s">
        <v>1398</v>
      </c>
      <c r="C139" s="70" t="s">
        <v>1399</v>
      </c>
      <c r="D139" s="70" t="s">
        <v>1399</v>
      </c>
      <c r="E139" s="70"/>
      <c r="F139" s="70" t="s">
        <v>1399</v>
      </c>
      <c r="G139" s="60"/>
    </row>
    <row r="140" spans="1:7" x14ac:dyDescent="0.25">
      <c r="A140" s="60" t="s">
        <v>1426</v>
      </c>
      <c r="B140" s="60" t="s">
        <v>1398</v>
      </c>
      <c r="C140" s="70" t="s">
        <v>1399</v>
      </c>
      <c r="D140" s="70" t="s">
        <v>1399</v>
      </c>
      <c r="E140" s="70"/>
      <c r="F140" s="70" t="s">
        <v>1399</v>
      </c>
      <c r="G140" s="60"/>
    </row>
    <row r="141" spans="1:7" x14ac:dyDescent="0.25">
      <c r="A141" s="60" t="s">
        <v>1427</v>
      </c>
      <c r="B141" s="60" t="s">
        <v>1398</v>
      </c>
      <c r="C141" s="70" t="s">
        <v>1399</v>
      </c>
      <c r="D141" s="70" t="s">
        <v>1399</v>
      </c>
      <c r="E141" s="70"/>
      <c r="F141" s="70" t="s">
        <v>1399</v>
      </c>
      <c r="G141" s="60"/>
    </row>
    <row r="142" spans="1:7" x14ac:dyDescent="0.25">
      <c r="A142" s="60" t="s">
        <v>1428</v>
      </c>
      <c r="B142" s="60" t="s">
        <v>1398</v>
      </c>
      <c r="C142" s="70" t="s">
        <v>1399</v>
      </c>
      <c r="D142" s="70" t="s">
        <v>1399</v>
      </c>
      <c r="E142" s="70"/>
      <c r="F142" s="70" t="s">
        <v>1399</v>
      </c>
      <c r="G142" s="60"/>
    </row>
    <row r="143" spans="1:7" x14ac:dyDescent="0.25">
      <c r="A143" s="60" t="s">
        <v>1429</v>
      </c>
      <c r="B143" s="60" t="s">
        <v>1398</v>
      </c>
      <c r="C143" s="70" t="s">
        <v>1399</v>
      </c>
      <c r="D143" s="70" t="s">
        <v>1399</v>
      </c>
      <c r="E143" s="70"/>
      <c r="F143" s="70" t="s">
        <v>1399</v>
      </c>
      <c r="G143" s="60"/>
    </row>
    <row r="144" spans="1:7" x14ac:dyDescent="0.25">
      <c r="A144" s="60" t="s">
        <v>1430</v>
      </c>
      <c r="B144" s="60" t="s">
        <v>1398</v>
      </c>
      <c r="C144" s="70" t="s">
        <v>1399</v>
      </c>
      <c r="D144" s="70" t="s">
        <v>1399</v>
      </c>
      <c r="E144" s="70"/>
      <c r="F144" s="70" t="s">
        <v>1399</v>
      </c>
      <c r="G144" s="60"/>
    </row>
    <row r="145" spans="1:7" x14ac:dyDescent="0.25">
      <c r="A145" s="60" t="s">
        <v>1431</v>
      </c>
      <c r="B145" s="60" t="s">
        <v>1398</v>
      </c>
      <c r="C145" s="70" t="s">
        <v>1399</v>
      </c>
      <c r="D145" s="70" t="s">
        <v>1399</v>
      </c>
      <c r="E145" s="70"/>
      <c r="F145" s="70" t="s">
        <v>1399</v>
      </c>
      <c r="G145" s="60"/>
    </row>
    <row r="146" spans="1:7" x14ac:dyDescent="0.25">
      <c r="A146" s="60" t="s">
        <v>1432</v>
      </c>
      <c r="B146" s="60" t="s">
        <v>1398</v>
      </c>
      <c r="C146" s="70" t="s">
        <v>1399</v>
      </c>
      <c r="D146" s="70" t="s">
        <v>1399</v>
      </c>
      <c r="E146" s="70"/>
      <c r="F146" s="70" t="s">
        <v>1399</v>
      </c>
      <c r="G146" s="60"/>
    </row>
    <row r="147" spans="1:7" x14ac:dyDescent="0.25">
      <c r="A147" s="60" t="s">
        <v>1433</v>
      </c>
      <c r="B147" s="60" t="s">
        <v>1398</v>
      </c>
      <c r="C147" s="70" t="s">
        <v>1399</v>
      </c>
      <c r="D147" s="70" t="s">
        <v>1399</v>
      </c>
      <c r="E147" s="70"/>
      <c r="F147" s="70" t="s">
        <v>1399</v>
      </c>
      <c r="G147" s="60"/>
    </row>
    <row r="148" spans="1:7" x14ac:dyDescent="0.25">
      <c r="A148" s="60" t="s">
        <v>1434</v>
      </c>
      <c r="B148" s="60" t="s">
        <v>1398</v>
      </c>
      <c r="C148" s="70" t="s">
        <v>1399</v>
      </c>
      <c r="D148" s="70" t="s">
        <v>1399</v>
      </c>
      <c r="E148" s="70"/>
      <c r="F148" s="70" t="s">
        <v>1399</v>
      </c>
      <c r="G148" s="60"/>
    </row>
    <row r="149" spans="1:7" ht="15" customHeight="1" x14ac:dyDescent="0.25">
      <c r="A149" s="119"/>
      <c r="B149" s="120" t="s">
        <v>1435</v>
      </c>
      <c r="C149" s="119" t="s">
        <v>1327</v>
      </c>
      <c r="D149" s="119" t="s">
        <v>1328</v>
      </c>
      <c r="E149" s="126"/>
      <c r="F149" s="121" t="s">
        <v>1296</v>
      </c>
      <c r="G149" s="121"/>
    </row>
    <row r="150" spans="1:7" x14ac:dyDescent="0.25">
      <c r="A150" s="60" t="s">
        <v>670</v>
      </c>
      <c r="B150" s="60" t="s">
        <v>1436</v>
      </c>
      <c r="C150" s="216">
        <v>1</v>
      </c>
      <c r="D150" s="60" t="s">
        <v>775</v>
      </c>
      <c r="E150" s="92"/>
      <c r="F150" s="60">
        <f>C150</f>
        <v>1</v>
      </c>
    </row>
    <row r="151" spans="1:7" x14ac:dyDescent="0.25">
      <c r="A151" s="60" t="s">
        <v>672</v>
      </c>
      <c r="B151" s="60" t="s">
        <v>1437</v>
      </c>
      <c r="C151" s="216">
        <v>0</v>
      </c>
      <c r="D151" s="60" t="s">
        <v>775</v>
      </c>
      <c r="E151" s="92"/>
      <c r="F151" s="60">
        <f>C151</f>
        <v>0</v>
      </c>
    </row>
    <row r="152" spans="1:7" x14ac:dyDescent="0.25">
      <c r="A152" s="60" t="s">
        <v>675</v>
      </c>
      <c r="B152" s="60" t="s">
        <v>908</v>
      </c>
      <c r="C152" s="216">
        <v>0</v>
      </c>
      <c r="D152" s="60" t="s">
        <v>775</v>
      </c>
      <c r="E152" s="92"/>
      <c r="F152" s="60">
        <f>C152</f>
        <v>0</v>
      </c>
    </row>
    <row r="153" spans="1:7" outlineLevel="1" x14ac:dyDescent="0.25">
      <c r="A153" s="60" t="s">
        <v>1438</v>
      </c>
      <c r="C153" s="70"/>
      <c r="D153" s="70"/>
      <c r="E153" s="92"/>
      <c r="F153" s="70"/>
    </row>
    <row r="154" spans="1:7" outlineLevel="1" x14ac:dyDescent="0.25">
      <c r="A154" s="60" t="s">
        <v>1439</v>
      </c>
      <c r="C154" s="70"/>
      <c r="D154" s="70"/>
      <c r="E154" s="92"/>
      <c r="F154" s="70"/>
    </row>
    <row r="155" spans="1:7" outlineLevel="1" x14ac:dyDescent="0.25">
      <c r="A155" s="60" t="s">
        <v>1440</v>
      </c>
      <c r="C155" s="70"/>
      <c r="D155" s="70"/>
      <c r="E155" s="92"/>
      <c r="F155" s="70"/>
    </row>
    <row r="156" spans="1:7" outlineLevel="1" x14ac:dyDescent="0.25">
      <c r="A156" s="60" t="s">
        <v>1441</v>
      </c>
      <c r="C156" s="70"/>
      <c r="D156" s="70"/>
      <c r="E156" s="92"/>
      <c r="F156" s="70"/>
    </row>
    <row r="157" spans="1:7" outlineLevel="1" x14ac:dyDescent="0.25">
      <c r="A157" s="60" t="s">
        <v>1442</v>
      </c>
      <c r="C157" s="70"/>
      <c r="D157" s="70"/>
      <c r="E157" s="92"/>
      <c r="F157" s="70"/>
    </row>
    <row r="158" spans="1:7" outlineLevel="1" x14ac:dyDescent="0.25">
      <c r="A158" s="60" t="s">
        <v>1443</v>
      </c>
      <c r="C158" s="70"/>
      <c r="D158" s="70"/>
      <c r="E158" s="92"/>
      <c r="F158" s="70"/>
    </row>
    <row r="159" spans="1:7" ht="15" customHeight="1" x14ac:dyDescent="0.25">
      <c r="A159" s="119"/>
      <c r="B159" s="88" t="s">
        <v>1444</v>
      </c>
      <c r="C159" s="119" t="s">
        <v>1327</v>
      </c>
      <c r="D159" s="119" t="s">
        <v>1328</v>
      </c>
      <c r="E159" s="126"/>
      <c r="F159" s="121" t="s">
        <v>1296</v>
      </c>
      <c r="G159" s="121"/>
    </row>
    <row r="160" spans="1:7" x14ac:dyDescent="0.25">
      <c r="A160" s="60" t="s">
        <v>677</v>
      </c>
      <c r="B160" s="60" t="s">
        <v>1445</v>
      </c>
      <c r="C160" s="60">
        <v>0</v>
      </c>
      <c r="D160" s="60" t="s">
        <v>775</v>
      </c>
      <c r="E160" s="92"/>
      <c r="F160" s="60">
        <f>C160</f>
        <v>0</v>
      </c>
    </row>
    <row r="161" spans="1:7" x14ac:dyDescent="0.25">
      <c r="A161" s="60" t="s">
        <v>679</v>
      </c>
      <c r="B161" s="60" t="s">
        <v>1446</v>
      </c>
      <c r="C161" s="216">
        <v>1</v>
      </c>
      <c r="D161" s="60" t="s">
        <v>775</v>
      </c>
      <c r="E161" s="92"/>
      <c r="F161" s="60">
        <f>C161</f>
        <v>1</v>
      </c>
    </row>
    <row r="162" spans="1:7" x14ac:dyDescent="0.25">
      <c r="A162" s="60" t="s">
        <v>681</v>
      </c>
      <c r="B162" s="60" t="s">
        <v>908</v>
      </c>
      <c r="C162" s="60">
        <v>0</v>
      </c>
      <c r="D162" s="60" t="s">
        <v>775</v>
      </c>
      <c r="E162" s="92"/>
      <c r="F162" s="60">
        <f>C162</f>
        <v>0</v>
      </c>
    </row>
    <row r="163" spans="1:7" outlineLevel="1" x14ac:dyDescent="0.25">
      <c r="A163" s="60" t="s">
        <v>1447</v>
      </c>
      <c r="E163" s="104"/>
    </row>
    <row r="164" spans="1:7" outlineLevel="1" x14ac:dyDescent="0.25">
      <c r="A164" s="60" t="s">
        <v>1448</v>
      </c>
      <c r="E164" s="104"/>
    </row>
    <row r="165" spans="1:7" outlineLevel="1" x14ac:dyDescent="0.25">
      <c r="A165" s="60" t="s">
        <v>1449</v>
      </c>
      <c r="E165" s="104"/>
    </row>
    <row r="166" spans="1:7" outlineLevel="1" x14ac:dyDescent="0.25">
      <c r="A166" s="60" t="s">
        <v>1450</v>
      </c>
      <c r="E166" s="104"/>
    </row>
    <row r="167" spans="1:7" outlineLevel="1" x14ac:dyDescent="0.25">
      <c r="A167" s="60" t="s">
        <v>1451</v>
      </c>
      <c r="E167" s="104"/>
    </row>
    <row r="168" spans="1:7" outlineLevel="1" x14ac:dyDescent="0.25">
      <c r="A168" s="60" t="s">
        <v>1452</v>
      </c>
      <c r="E168" s="104"/>
    </row>
    <row r="169" spans="1:7" ht="15" customHeight="1" x14ac:dyDescent="0.25">
      <c r="A169" s="119"/>
      <c r="B169" s="88" t="s">
        <v>1453</v>
      </c>
      <c r="C169" s="119" t="s">
        <v>1327</v>
      </c>
      <c r="D169" s="119" t="s">
        <v>1328</v>
      </c>
      <c r="E169" s="126"/>
      <c r="F169" s="121" t="s">
        <v>1296</v>
      </c>
      <c r="G169" s="121"/>
    </row>
    <row r="170" spans="1:7" x14ac:dyDescent="0.25">
      <c r="A170" s="60" t="s">
        <v>682</v>
      </c>
      <c r="B170" s="104" t="s">
        <v>1454</v>
      </c>
      <c r="C170" s="60">
        <v>0.14799999999999999</v>
      </c>
      <c r="D170" s="60" t="s">
        <v>775</v>
      </c>
      <c r="E170" s="92"/>
      <c r="F170" s="60">
        <f>C170</f>
        <v>0.14799999999999999</v>
      </c>
    </row>
    <row r="171" spans="1:7" x14ac:dyDescent="0.25">
      <c r="A171" s="60" t="s">
        <v>685</v>
      </c>
      <c r="B171" s="104" t="s">
        <v>1455</v>
      </c>
      <c r="C171" s="60">
        <v>5.9400000000000001E-2</v>
      </c>
      <c r="D171" s="60" t="s">
        <v>775</v>
      </c>
      <c r="E171" s="92"/>
      <c r="F171" s="60">
        <f>C171</f>
        <v>5.9400000000000001E-2</v>
      </c>
    </row>
    <row r="172" spans="1:7" x14ac:dyDescent="0.25">
      <c r="A172" s="60" t="s">
        <v>688</v>
      </c>
      <c r="B172" s="104" t="s">
        <v>1456</v>
      </c>
      <c r="C172" s="60">
        <v>9.8199999999999996E-2</v>
      </c>
      <c r="D172" s="60" t="s">
        <v>775</v>
      </c>
      <c r="E172" s="70"/>
      <c r="F172" s="60">
        <f>C172</f>
        <v>9.8199999999999996E-2</v>
      </c>
    </row>
    <row r="173" spans="1:7" x14ac:dyDescent="0.25">
      <c r="A173" s="60" t="s">
        <v>691</v>
      </c>
      <c r="B173" s="104" t="s">
        <v>1457</v>
      </c>
      <c r="C173" s="60">
        <v>0.1817</v>
      </c>
      <c r="D173" s="60" t="s">
        <v>775</v>
      </c>
      <c r="E173" s="70"/>
      <c r="F173" s="60">
        <f>C173</f>
        <v>0.1817</v>
      </c>
    </row>
    <row r="174" spans="1:7" x14ac:dyDescent="0.25">
      <c r="A174" s="60" t="s">
        <v>694</v>
      </c>
      <c r="B174" s="104" t="s">
        <v>695</v>
      </c>
      <c r="C174" s="60">
        <v>0.51280000000000003</v>
      </c>
      <c r="D174" s="60" t="s">
        <v>775</v>
      </c>
      <c r="E174" s="70"/>
      <c r="F174" s="60">
        <f>C174</f>
        <v>0.51280000000000003</v>
      </c>
    </row>
    <row r="175" spans="1:7" outlineLevel="1" x14ac:dyDescent="0.25">
      <c r="A175" s="60" t="s">
        <v>1458</v>
      </c>
      <c r="B175" s="128"/>
      <c r="C175" s="70"/>
      <c r="D175" s="70"/>
      <c r="E175" s="70"/>
      <c r="F175" s="70"/>
    </row>
    <row r="176" spans="1:7" outlineLevel="1" x14ac:dyDescent="0.25">
      <c r="A176" s="60" t="s">
        <v>1459</v>
      </c>
      <c r="B176" s="128"/>
      <c r="C176" s="70"/>
      <c r="D176" s="70"/>
      <c r="E176" s="70"/>
      <c r="F176" s="70"/>
    </row>
    <row r="177" spans="1:7" outlineLevel="1" x14ac:dyDescent="0.25">
      <c r="A177" s="60" t="s">
        <v>1460</v>
      </c>
      <c r="B177" s="104"/>
      <c r="C177" s="70"/>
      <c r="D177" s="70"/>
      <c r="E177" s="70"/>
      <c r="F177" s="70"/>
    </row>
    <row r="178" spans="1:7" outlineLevel="1" x14ac:dyDescent="0.25">
      <c r="A178" s="60" t="s">
        <v>1461</v>
      </c>
      <c r="B178" s="104"/>
      <c r="C178" s="70"/>
      <c r="D178" s="70"/>
      <c r="E178" s="70"/>
      <c r="F178" s="70"/>
    </row>
    <row r="179" spans="1:7" ht="15" customHeight="1" x14ac:dyDescent="0.25">
      <c r="A179" s="119"/>
      <c r="B179" s="120" t="s">
        <v>1462</v>
      </c>
      <c r="C179" s="119" t="s">
        <v>1327</v>
      </c>
      <c r="D179" s="119" t="s">
        <v>1328</v>
      </c>
      <c r="E179" s="126"/>
      <c r="F179" s="121" t="s">
        <v>1296</v>
      </c>
      <c r="G179" s="121"/>
    </row>
    <row r="180" spans="1:7" x14ac:dyDescent="0.25">
      <c r="A180" s="60" t="s">
        <v>697</v>
      </c>
      <c r="B180" s="60" t="s">
        <v>1463</v>
      </c>
      <c r="C180" s="60">
        <v>0</v>
      </c>
      <c r="D180" s="60" t="s">
        <v>775</v>
      </c>
      <c r="E180" s="92"/>
      <c r="F180" s="60">
        <f>C180</f>
        <v>0</v>
      </c>
    </row>
    <row r="181" spans="1:7" outlineLevel="1" x14ac:dyDescent="0.25">
      <c r="A181" s="60" t="s">
        <v>1464</v>
      </c>
      <c r="B181" s="131"/>
      <c r="C181" s="70"/>
      <c r="D181" s="70"/>
      <c r="E181" s="92"/>
      <c r="F181" s="70"/>
    </row>
    <row r="182" spans="1:7" outlineLevel="1" x14ac:dyDescent="0.25">
      <c r="A182" s="60" t="s">
        <v>1465</v>
      </c>
      <c r="B182" s="131"/>
      <c r="C182" s="70"/>
      <c r="D182" s="70"/>
      <c r="E182" s="92"/>
      <c r="F182" s="70"/>
    </row>
    <row r="183" spans="1:7" outlineLevel="1" x14ac:dyDescent="0.25">
      <c r="A183" s="60" t="s">
        <v>1466</v>
      </c>
      <c r="B183" s="131"/>
      <c r="C183" s="70"/>
      <c r="D183" s="70"/>
      <c r="E183" s="92"/>
      <c r="F183" s="70"/>
    </row>
    <row r="184" spans="1:7" outlineLevel="1" x14ac:dyDescent="0.25">
      <c r="A184" s="60" t="s">
        <v>1467</v>
      </c>
      <c r="B184" s="131"/>
      <c r="C184" s="70"/>
      <c r="D184" s="70"/>
      <c r="E184" s="92"/>
      <c r="F184" s="70"/>
    </row>
    <row r="185" spans="1:7" ht="18.75" x14ac:dyDescent="0.25">
      <c r="A185" s="132"/>
      <c r="B185" s="133" t="s">
        <v>1293</v>
      </c>
      <c r="C185" s="132"/>
      <c r="D185" s="132"/>
      <c r="E185" s="132"/>
      <c r="F185" s="134"/>
      <c r="G185" s="134"/>
    </row>
    <row r="186" spans="1:7" ht="15" customHeight="1" x14ac:dyDescent="0.25">
      <c r="A186" s="119"/>
      <c r="B186" s="88" t="s">
        <v>1468</v>
      </c>
      <c r="C186" s="119" t="s">
        <v>1469</v>
      </c>
      <c r="D186" s="119" t="s">
        <v>1470</v>
      </c>
      <c r="E186" s="126"/>
      <c r="F186" s="119" t="s">
        <v>1327</v>
      </c>
      <c r="G186" s="119" t="s">
        <v>1471</v>
      </c>
    </row>
    <row r="187" spans="1:7" x14ac:dyDescent="0.25">
      <c r="A187" s="60" t="s">
        <v>699</v>
      </c>
      <c r="B187" s="60" t="s">
        <v>1472</v>
      </c>
      <c r="C187" s="68">
        <v>1300.4000000000001</v>
      </c>
      <c r="E187" s="135"/>
      <c r="F187" s="136"/>
      <c r="G187" s="136"/>
    </row>
    <row r="188" spans="1:7" x14ac:dyDescent="0.25">
      <c r="A188" s="135"/>
      <c r="B188" s="137"/>
      <c r="C188" s="135"/>
      <c r="D188" s="135"/>
      <c r="E188" s="135"/>
      <c r="F188" s="136"/>
      <c r="G188" s="136"/>
    </row>
    <row r="189" spans="1:7" x14ac:dyDescent="0.25">
      <c r="B189" s="60" t="s">
        <v>1473</v>
      </c>
      <c r="C189" s="135"/>
      <c r="D189" s="135"/>
      <c r="E189" s="135"/>
      <c r="F189" s="136"/>
      <c r="G189" s="136"/>
    </row>
    <row r="190" spans="1:7" x14ac:dyDescent="0.25">
      <c r="A190" s="60" t="s">
        <v>1474</v>
      </c>
      <c r="B190" s="60" t="s">
        <v>703</v>
      </c>
      <c r="C190" s="68">
        <v>3521.8</v>
      </c>
      <c r="D190" s="127">
        <v>6134</v>
      </c>
      <c r="E190" s="135"/>
      <c r="F190" s="75">
        <f t="shared" ref="F190:F213" si="4">IF($C$214=0,"",IF(C190="[for completion]","",IF(C190="","",C190/$C$214)))</f>
        <v>0.21818835147542609</v>
      </c>
      <c r="G190" s="75">
        <f t="shared" ref="G190:G213" si="5">IF($D$214=0,"",IF(D190="[for completion]","",IF(D190="","",D190/$D$214)))</f>
        <v>0.49419916210119241</v>
      </c>
    </row>
    <row r="191" spans="1:7" x14ac:dyDescent="0.25">
      <c r="A191" s="60" t="s">
        <v>1475</v>
      </c>
      <c r="B191" s="60" t="s">
        <v>705</v>
      </c>
      <c r="C191" s="68">
        <v>5528.8</v>
      </c>
      <c r="D191" s="127">
        <v>3990</v>
      </c>
      <c r="E191" s="135"/>
      <c r="F191" s="75">
        <f t="shared" si="4"/>
        <v>0.3425293195631029</v>
      </c>
      <c r="G191" s="75">
        <f t="shared" si="5"/>
        <v>0.32146310022558816</v>
      </c>
    </row>
    <row r="192" spans="1:7" x14ac:dyDescent="0.25">
      <c r="A192" s="60" t="s">
        <v>1476</v>
      </c>
      <c r="B192" s="60" t="s">
        <v>707</v>
      </c>
      <c r="C192" s="68">
        <v>3306.6</v>
      </c>
      <c r="D192" s="127">
        <v>1394</v>
      </c>
      <c r="E192" s="135"/>
      <c r="F192" s="75">
        <f t="shared" si="4"/>
        <v>0.20485592679557155</v>
      </c>
      <c r="G192" s="75">
        <f t="shared" si="5"/>
        <v>0.11231066709635837</v>
      </c>
    </row>
    <row r="193" spans="1:7" x14ac:dyDescent="0.25">
      <c r="A193" s="60" t="s">
        <v>1477</v>
      </c>
      <c r="B193" s="60" t="s">
        <v>709</v>
      </c>
      <c r="C193" s="68">
        <v>3783.9</v>
      </c>
      <c r="D193" s="127">
        <v>894</v>
      </c>
      <c r="E193" s="135"/>
      <c r="F193" s="75">
        <f t="shared" si="4"/>
        <v>0.23442640216589947</v>
      </c>
      <c r="G193" s="75">
        <f t="shared" si="5"/>
        <v>7.2027070576861099E-2</v>
      </c>
    </row>
    <row r="194" spans="1:7" x14ac:dyDescent="0.25">
      <c r="A194" s="60" t="s">
        <v>1478</v>
      </c>
      <c r="B194" s="60" t="s">
        <v>1398</v>
      </c>
      <c r="C194" s="123" t="s">
        <v>1399</v>
      </c>
      <c r="D194" s="138" t="s">
        <v>1399</v>
      </c>
      <c r="E194" s="135"/>
      <c r="F194" s="75" t="str">
        <f t="shared" si="4"/>
        <v/>
      </c>
      <c r="G194" s="75" t="str">
        <f t="shared" si="5"/>
        <v/>
      </c>
    </row>
    <row r="195" spans="1:7" x14ac:dyDescent="0.25">
      <c r="A195" s="60" t="s">
        <v>1479</v>
      </c>
      <c r="B195" s="60" t="s">
        <v>1398</v>
      </c>
      <c r="C195" s="123" t="s">
        <v>1399</v>
      </c>
      <c r="D195" s="138" t="s">
        <v>1399</v>
      </c>
      <c r="E195" s="135"/>
      <c r="F195" s="75" t="str">
        <f t="shared" si="4"/>
        <v/>
      </c>
      <c r="G195" s="75" t="str">
        <f t="shared" si="5"/>
        <v/>
      </c>
    </row>
    <row r="196" spans="1:7" x14ac:dyDescent="0.25">
      <c r="A196" s="60" t="s">
        <v>1480</v>
      </c>
      <c r="B196" s="60" t="s">
        <v>1398</v>
      </c>
      <c r="C196" s="123" t="s">
        <v>1399</v>
      </c>
      <c r="D196" s="138" t="s">
        <v>1399</v>
      </c>
      <c r="E196" s="135"/>
      <c r="F196" s="75" t="str">
        <f t="shared" si="4"/>
        <v/>
      </c>
      <c r="G196" s="75" t="str">
        <f t="shared" si="5"/>
        <v/>
      </c>
    </row>
    <row r="197" spans="1:7" x14ac:dyDescent="0.25">
      <c r="A197" s="60" t="s">
        <v>1481</v>
      </c>
      <c r="B197" s="60" t="s">
        <v>1398</v>
      </c>
      <c r="C197" s="123" t="s">
        <v>1399</v>
      </c>
      <c r="D197" s="138" t="s">
        <v>1399</v>
      </c>
      <c r="E197" s="135"/>
      <c r="F197" s="75" t="str">
        <f t="shared" si="4"/>
        <v/>
      </c>
      <c r="G197" s="75" t="str">
        <f t="shared" si="5"/>
        <v/>
      </c>
    </row>
    <row r="198" spans="1:7" x14ac:dyDescent="0.25">
      <c r="A198" s="60" t="s">
        <v>1482</v>
      </c>
      <c r="B198" s="60" t="s">
        <v>1398</v>
      </c>
      <c r="C198" s="123" t="s">
        <v>1399</v>
      </c>
      <c r="D198" s="138" t="s">
        <v>1399</v>
      </c>
      <c r="E198" s="135"/>
      <c r="F198" s="75" t="str">
        <f t="shared" si="4"/>
        <v/>
      </c>
      <c r="G198" s="75" t="str">
        <f t="shared" si="5"/>
        <v/>
      </c>
    </row>
    <row r="199" spans="1:7" x14ac:dyDescent="0.25">
      <c r="A199" s="60" t="s">
        <v>1483</v>
      </c>
      <c r="B199" s="60" t="s">
        <v>1398</v>
      </c>
      <c r="C199" s="123" t="s">
        <v>1399</v>
      </c>
      <c r="D199" s="138" t="s">
        <v>1399</v>
      </c>
      <c r="F199" s="75" t="str">
        <f t="shared" si="4"/>
        <v/>
      </c>
      <c r="G199" s="75" t="str">
        <f t="shared" si="5"/>
        <v/>
      </c>
    </row>
    <row r="200" spans="1:7" x14ac:dyDescent="0.25">
      <c r="A200" s="60" t="s">
        <v>1484</v>
      </c>
      <c r="B200" s="60" t="s">
        <v>1398</v>
      </c>
      <c r="C200" s="123" t="s">
        <v>1399</v>
      </c>
      <c r="D200" s="138" t="s">
        <v>1399</v>
      </c>
      <c r="F200" s="75" t="str">
        <f t="shared" si="4"/>
        <v/>
      </c>
      <c r="G200" s="75" t="str">
        <f t="shared" si="5"/>
        <v/>
      </c>
    </row>
    <row r="201" spans="1:7" x14ac:dyDescent="0.25">
      <c r="A201" s="60" t="s">
        <v>1485</v>
      </c>
      <c r="B201" s="60" t="s">
        <v>1398</v>
      </c>
      <c r="C201" s="123" t="s">
        <v>1399</v>
      </c>
      <c r="D201" s="138" t="s">
        <v>1399</v>
      </c>
      <c r="F201" s="75" t="str">
        <f t="shared" si="4"/>
        <v/>
      </c>
      <c r="G201" s="75" t="str">
        <f t="shared" si="5"/>
        <v/>
      </c>
    </row>
    <row r="202" spans="1:7" x14ac:dyDescent="0.25">
      <c r="A202" s="60" t="s">
        <v>1486</v>
      </c>
      <c r="B202" s="60" t="s">
        <v>1398</v>
      </c>
      <c r="C202" s="123" t="s">
        <v>1399</v>
      </c>
      <c r="D202" s="138" t="s">
        <v>1399</v>
      </c>
      <c r="F202" s="75" t="str">
        <f t="shared" si="4"/>
        <v/>
      </c>
      <c r="G202" s="75" t="str">
        <f t="shared" si="5"/>
        <v/>
      </c>
    </row>
    <row r="203" spans="1:7" x14ac:dyDescent="0.25">
      <c r="A203" s="60" t="s">
        <v>1487</v>
      </c>
      <c r="B203" s="60" t="s">
        <v>1398</v>
      </c>
      <c r="C203" s="123" t="s">
        <v>1399</v>
      </c>
      <c r="D203" s="138" t="s">
        <v>1399</v>
      </c>
      <c r="F203" s="75" t="str">
        <f t="shared" si="4"/>
        <v/>
      </c>
      <c r="G203" s="75" t="str">
        <f t="shared" si="5"/>
        <v/>
      </c>
    </row>
    <row r="204" spans="1:7" x14ac:dyDescent="0.25">
      <c r="A204" s="60" t="s">
        <v>1488</v>
      </c>
      <c r="B204" s="60" t="s">
        <v>1398</v>
      </c>
      <c r="C204" s="123" t="s">
        <v>1399</v>
      </c>
      <c r="D204" s="138" t="s">
        <v>1399</v>
      </c>
      <c r="F204" s="75" t="str">
        <f t="shared" si="4"/>
        <v/>
      </c>
      <c r="G204" s="75" t="str">
        <f t="shared" si="5"/>
        <v/>
      </c>
    </row>
    <row r="205" spans="1:7" x14ac:dyDescent="0.25">
      <c r="A205" s="60" t="s">
        <v>1489</v>
      </c>
      <c r="B205" s="60" t="s">
        <v>1398</v>
      </c>
      <c r="C205" s="123" t="s">
        <v>1399</v>
      </c>
      <c r="D205" s="138" t="s">
        <v>1399</v>
      </c>
      <c r="F205" s="75" t="str">
        <f t="shared" si="4"/>
        <v/>
      </c>
      <c r="G205" s="75" t="str">
        <f t="shared" si="5"/>
        <v/>
      </c>
    </row>
    <row r="206" spans="1:7" x14ac:dyDescent="0.25">
      <c r="A206" s="60" t="s">
        <v>1490</v>
      </c>
      <c r="B206" s="60" t="s">
        <v>1398</v>
      </c>
      <c r="C206" s="123" t="s">
        <v>1399</v>
      </c>
      <c r="D206" s="138" t="s">
        <v>1399</v>
      </c>
      <c r="E206" s="71"/>
      <c r="F206" s="75" t="str">
        <f t="shared" si="4"/>
        <v/>
      </c>
      <c r="G206" s="75" t="str">
        <f t="shared" si="5"/>
        <v/>
      </c>
    </row>
    <row r="207" spans="1:7" x14ac:dyDescent="0.25">
      <c r="A207" s="60" t="s">
        <v>1491</v>
      </c>
      <c r="B207" s="60" t="s">
        <v>1398</v>
      </c>
      <c r="C207" s="123" t="s">
        <v>1399</v>
      </c>
      <c r="D207" s="138" t="s">
        <v>1399</v>
      </c>
      <c r="E207" s="71"/>
      <c r="F207" s="75" t="str">
        <f t="shared" si="4"/>
        <v/>
      </c>
      <c r="G207" s="75" t="str">
        <f t="shared" si="5"/>
        <v/>
      </c>
    </row>
    <row r="208" spans="1:7" x14ac:dyDescent="0.25">
      <c r="A208" s="60" t="s">
        <v>1492</v>
      </c>
      <c r="B208" s="60" t="s">
        <v>1398</v>
      </c>
      <c r="C208" s="123" t="s">
        <v>1399</v>
      </c>
      <c r="D208" s="138" t="s">
        <v>1399</v>
      </c>
      <c r="E208" s="71"/>
      <c r="F208" s="75" t="str">
        <f t="shared" si="4"/>
        <v/>
      </c>
      <c r="G208" s="75" t="str">
        <f t="shared" si="5"/>
        <v/>
      </c>
    </row>
    <row r="209" spans="1:7" x14ac:dyDescent="0.25">
      <c r="A209" s="60" t="s">
        <v>1493</v>
      </c>
      <c r="B209" s="60" t="s">
        <v>1398</v>
      </c>
      <c r="C209" s="123" t="s">
        <v>1399</v>
      </c>
      <c r="D209" s="138" t="s">
        <v>1399</v>
      </c>
      <c r="E209" s="71"/>
      <c r="F209" s="75" t="str">
        <f t="shared" si="4"/>
        <v/>
      </c>
      <c r="G209" s="75" t="str">
        <f t="shared" si="5"/>
        <v/>
      </c>
    </row>
    <row r="210" spans="1:7" x14ac:dyDescent="0.25">
      <c r="A210" s="60" t="s">
        <v>1494</v>
      </c>
      <c r="B210" s="60" t="s">
        <v>1398</v>
      </c>
      <c r="C210" s="123" t="s">
        <v>1399</v>
      </c>
      <c r="D210" s="138" t="s">
        <v>1399</v>
      </c>
      <c r="E210" s="71"/>
      <c r="F210" s="75" t="str">
        <f t="shared" si="4"/>
        <v/>
      </c>
      <c r="G210" s="75" t="str">
        <f t="shared" si="5"/>
        <v/>
      </c>
    </row>
    <row r="211" spans="1:7" x14ac:dyDescent="0.25">
      <c r="A211" s="60" t="s">
        <v>1495</v>
      </c>
      <c r="B211" s="60" t="s">
        <v>1398</v>
      </c>
      <c r="C211" s="123" t="s">
        <v>1399</v>
      </c>
      <c r="D211" s="138" t="s">
        <v>1399</v>
      </c>
      <c r="E211" s="71"/>
      <c r="F211" s="75" t="str">
        <f t="shared" si="4"/>
        <v/>
      </c>
      <c r="G211" s="75" t="str">
        <f t="shared" si="5"/>
        <v/>
      </c>
    </row>
    <row r="212" spans="1:7" x14ac:dyDescent="0.25">
      <c r="A212" s="60" t="s">
        <v>1496</v>
      </c>
      <c r="B212" s="60" t="s">
        <v>1398</v>
      </c>
      <c r="C212" s="123" t="s">
        <v>1399</v>
      </c>
      <c r="D212" s="138" t="s">
        <v>1399</v>
      </c>
      <c r="E212" s="71"/>
      <c r="F212" s="75" t="str">
        <f t="shared" si="4"/>
        <v/>
      </c>
      <c r="G212" s="75" t="str">
        <f t="shared" si="5"/>
        <v/>
      </c>
    </row>
    <row r="213" spans="1:7" x14ac:dyDescent="0.25">
      <c r="A213" s="60" t="s">
        <v>1497</v>
      </c>
      <c r="B213" s="60" t="s">
        <v>1398</v>
      </c>
      <c r="C213" s="123" t="s">
        <v>1399</v>
      </c>
      <c r="D213" s="138" t="s">
        <v>1399</v>
      </c>
      <c r="E213" s="71"/>
      <c r="F213" s="75" t="str">
        <f t="shared" si="4"/>
        <v/>
      </c>
      <c r="G213" s="75" t="str">
        <f t="shared" si="5"/>
        <v/>
      </c>
    </row>
    <row r="214" spans="1:7" x14ac:dyDescent="0.25">
      <c r="A214" s="60" t="s">
        <v>1498</v>
      </c>
      <c r="B214" s="122" t="s">
        <v>910</v>
      </c>
      <c r="C214" s="123">
        <f>SUM(C190:C213)</f>
        <v>16141.1</v>
      </c>
      <c r="D214" s="138">
        <f>SUM(D190:D213)</f>
        <v>12412</v>
      </c>
      <c r="E214" s="71"/>
      <c r="F214" s="70">
        <f>SUM(F190:F213)</f>
        <v>1</v>
      </c>
      <c r="G214" s="70">
        <f>SUM(G190:G213)</f>
        <v>1.0000000000000002</v>
      </c>
    </row>
    <row r="215" spans="1:7" ht="15" customHeight="1" x14ac:dyDescent="0.25">
      <c r="A215" s="119"/>
      <c r="B215" s="139" t="s">
        <v>1499</v>
      </c>
      <c r="C215" s="119" t="s">
        <v>1469</v>
      </c>
      <c r="D215" s="119" t="s">
        <v>1470</v>
      </c>
      <c r="E215" s="126"/>
      <c r="F215" s="119" t="s">
        <v>1327</v>
      </c>
      <c r="G215" s="119" t="s">
        <v>1471</v>
      </c>
    </row>
    <row r="216" spans="1:7" x14ac:dyDescent="0.25">
      <c r="A216" s="60" t="s">
        <v>722</v>
      </c>
      <c r="B216" s="60" t="s">
        <v>1500</v>
      </c>
      <c r="C216" s="216">
        <v>0.63290000000000002</v>
      </c>
      <c r="F216" s="75"/>
      <c r="G216" s="75"/>
    </row>
    <row r="217" spans="1:7" x14ac:dyDescent="0.25">
      <c r="F217" s="75"/>
      <c r="G217" s="75"/>
    </row>
    <row r="218" spans="1:7" x14ac:dyDescent="0.25">
      <c r="B218" s="60" t="s">
        <v>1501</v>
      </c>
      <c r="F218" s="75"/>
      <c r="G218" s="75"/>
    </row>
    <row r="219" spans="1:7" x14ac:dyDescent="0.25">
      <c r="A219" s="60" t="s">
        <v>1502</v>
      </c>
      <c r="B219" s="60" t="s">
        <v>1503</v>
      </c>
      <c r="C219" s="68">
        <v>2165.3000000000002</v>
      </c>
      <c r="D219" s="127">
        <v>3035</v>
      </c>
      <c r="F219" s="75">
        <f t="shared" ref="F219:F226" si="6">IF($C$227=0,"",IF(C219="[for completion]","",C219/$C$227))</f>
        <v>0.13414906139644384</v>
      </c>
      <c r="G219" s="75">
        <f t="shared" ref="G219:G226" si="7">IF($D$227=0,"",IF(D219="[for completion]","",D219/$D$227))</f>
        <v>0.24452143087334838</v>
      </c>
    </row>
    <row r="220" spans="1:7" x14ac:dyDescent="0.25">
      <c r="A220" s="60" t="s">
        <v>1504</v>
      </c>
      <c r="B220" s="60" t="s">
        <v>1505</v>
      </c>
      <c r="C220" s="68">
        <v>1576.9</v>
      </c>
      <c r="D220" s="127">
        <v>1362</v>
      </c>
      <c r="F220" s="75">
        <f t="shared" si="6"/>
        <v>9.7695310079920702E-2</v>
      </c>
      <c r="G220" s="75">
        <f t="shared" si="7"/>
        <v>0.10973251691911054</v>
      </c>
    </row>
    <row r="221" spans="1:7" x14ac:dyDescent="0.25">
      <c r="A221" s="60" t="s">
        <v>1506</v>
      </c>
      <c r="B221" s="60" t="s">
        <v>1507</v>
      </c>
      <c r="C221" s="68">
        <v>1892.8</v>
      </c>
      <c r="D221" s="127">
        <v>1442</v>
      </c>
      <c r="F221" s="75">
        <f t="shared" si="6"/>
        <v>0.11726658819156185</v>
      </c>
      <c r="G221" s="75">
        <f t="shared" si="7"/>
        <v>0.1161778923622301</v>
      </c>
    </row>
    <row r="222" spans="1:7" x14ac:dyDescent="0.25">
      <c r="A222" s="60" t="s">
        <v>1508</v>
      </c>
      <c r="B222" s="60" t="s">
        <v>1509</v>
      </c>
      <c r="C222" s="68">
        <v>2751.1</v>
      </c>
      <c r="D222" s="127">
        <v>1871</v>
      </c>
      <c r="F222" s="75">
        <f t="shared" si="6"/>
        <v>0.17044173223468187</v>
      </c>
      <c r="G222" s="75">
        <f t="shared" si="7"/>
        <v>0.15074121817595876</v>
      </c>
    </row>
    <row r="223" spans="1:7" x14ac:dyDescent="0.25">
      <c r="A223" s="60" t="s">
        <v>1510</v>
      </c>
      <c r="B223" s="60" t="s">
        <v>1511</v>
      </c>
      <c r="C223" s="68">
        <v>7754.9</v>
      </c>
      <c r="D223" s="127">
        <v>4702</v>
      </c>
      <c r="F223" s="75">
        <f t="shared" si="6"/>
        <v>0.48044730809739172</v>
      </c>
      <c r="G223" s="75">
        <f t="shared" si="7"/>
        <v>0.37882694166935221</v>
      </c>
    </row>
    <row r="224" spans="1:7" x14ac:dyDescent="0.25">
      <c r="A224" s="60" t="s">
        <v>1512</v>
      </c>
      <c r="B224" s="60" t="s">
        <v>1513</v>
      </c>
      <c r="C224" s="68">
        <v>0</v>
      </c>
      <c r="D224" s="127">
        <v>0</v>
      </c>
      <c r="F224" s="75">
        <f t="shared" si="6"/>
        <v>0</v>
      </c>
      <c r="G224" s="75">
        <f t="shared" si="7"/>
        <v>0</v>
      </c>
    </row>
    <row r="225" spans="1:7" x14ac:dyDescent="0.25">
      <c r="A225" s="60" t="s">
        <v>1514</v>
      </c>
      <c r="B225" s="60" t="s">
        <v>1515</v>
      </c>
      <c r="C225" s="68">
        <v>0</v>
      </c>
      <c r="D225" s="127">
        <v>0</v>
      </c>
      <c r="F225" s="75">
        <f t="shared" si="6"/>
        <v>0</v>
      </c>
      <c r="G225" s="75">
        <f t="shared" si="7"/>
        <v>0</v>
      </c>
    </row>
    <row r="226" spans="1:7" x14ac:dyDescent="0.25">
      <c r="A226" s="60" t="s">
        <v>1516</v>
      </c>
      <c r="B226" s="60" t="s">
        <v>1517</v>
      </c>
      <c r="C226" s="68">
        <v>0</v>
      </c>
      <c r="D226" s="127">
        <v>0</v>
      </c>
      <c r="F226" s="75">
        <f t="shared" si="6"/>
        <v>0</v>
      </c>
      <c r="G226" s="75">
        <f t="shared" si="7"/>
        <v>0</v>
      </c>
    </row>
    <row r="227" spans="1:7" x14ac:dyDescent="0.25">
      <c r="A227" s="60" t="s">
        <v>1518</v>
      </c>
      <c r="B227" s="122" t="s">
        <v>910</v>
      </c>
      <c r="C227" s="123">
        <f>SUM(C219:C226)</f>
        <v>16141</v>
      </c>
      <c r="D227" s="138">
        <f>SUM(D219:D226)</f>
        <v>12412</v>
      </c>
      <c r="F227" s="70">
        <f>SUM(F219:F226)</f>
        <v>1</v>
      </c>
      <c r="G227" s="70">
        <f>SUM(G219:G226)</f>
        <v>1</v>
      </c>
    </row>
    <row r="228" spans="1:7" outlineLevel="1" x14ac:dyDescent="0.25">
      <c r="A228" s="60" t="s">
        <v>1519</v>
      </c>
      <c r="B228" s="124" t="s">
        <v>1520</v>
      </c>
      <c r="C228" s="123"/>
      <c r="D228" s="138"/>
      <c r="F228" s="75">
        <f t="shared" ref="F228:F233" si="8">IF($C$227=0,"",IF(C228="[for completion]","",C228/$C$227))</f>
        <v>0</v>
      </c>
      <c r="G228" s="75">
        <f t="shared" ref="G228:G233" si="9">IF($D$227=0,"",IF(D228="[for completion]","",D228/$D$227))</f>
        <v>0</v>
      </c>
    </row>
    <row r="229" spans="1:7" outlineLevel="1" x14ac:dyDescent="0.25">
      <c r="A229" s="60" t="s">
        <v>1521</v>
      </c>
      <c r="B229" s="124" t="s">
        <v>1522</v>
      </c>
      <c r="C229" s="123"/>
      <c r="D229" s="138"/>
      <c r="F229" s="75">
        <f t="shared" si="8"/>
        <v>0</v>
      </c>
      <c r="G229" s="75">
        <f t="shared" si="9"/>
        <v>0</v>
      </c>
    </row>
    <row r="230" spans="1:7" outlineLevel="1" x14ac:dyDescent="0.25">
      <c r="A230" s="60" t="s">
        <v>1523</v>
      </c>
      <c r="B230" s="124" t="s">
        <v>1524</v>
      </c>
      <c r="C230" s="123"/>
      <c r="D230" s="138"/>
      <c r="F230" s="75">
        <f t="shared" si="8"/>
        <v>0</v>
      </c>
      <c r="G230" s="75">
        <f t="shared" si="9"/>
        <v>0</v>
      </c>
    </row>
    <row r="231" spans="1:7" outlineLevel="1" x14ac:dyDescent="0.25">
      <c r="A231" s="60" t="s">
        <v>1525</v>
      </c>
      <c r="B231" s="124" t="s">
        <v>1526</v>
      </c>
      <c r="C231" s="123"/>
      <c r="D231" s="138"/>
      <c r="F231" s="75">
        <f t="shared" si="8"/>
        <v>0</v>
      </c>
      <c r="G231" s="75">
        <f t="shared" si="9"/>
        <v>0</v>
      </c>
    </row>
    <row r="232" spans="1:7" outlineLevel="1" x14ac:dyDescent="0.25">
      <c r="A232" s="60" t="s">
        <v>1527</v>
      </c>
      <c r="B232" s="124" t="s">
        <v>1528</v>
      </c>
      <c r="C232" s="123"/>
      <c r="D232" s="138"/>
      <c r="F232" s="75">
        <f t="shared" si="8"/>
        <v>0</v>
      </c>
      <c r="G232" s="75">
        <f t="shared" si="9"/>
        <v>0</v>
      </c>
    </row>
    <row r="233" spans="1:7" outlineLevel="1" x14ac:dyDescent="0.25">
      <c r="A233" s="60" t="s">
        <v>1529</v>
      </c>
      <c r="B233" s="124" t="s">
        <v>1530</v>
      </c>
      <c r="C233" s="123"/>
      <c r="D233" s="138"/>
      <c r="F233" s="75">
        <f t="shared" si="8"/>
        <v>0</v>
      </c>
      <c r="G233" s="75">
        <f t="shared" si="9"/>
        <v>0</v>
      </c>
    </row>
    <row r="234" spans="1:7" outlineLevel="1" x14ac:dyDescent="0.25">
      <c r="A234" s="60" t="s">
        <v>1531</v>
      </c>
      <c r="B234" s="124"/>
      <c r="F234" s="75"/>
      <c r="G234" s="75"/>
    </row>
    <row r="235" spans="1:7" outlineLevel="1" x14ac:dyDescent="0.25">
      <c r="A235" s="60" t="s">
        <v>1532</v>
      </c>
      <c r="B235" s="124"/>
      <c r="F235" s="75"/>
      <c r="G235" s="75"/>
    </row>
    <row r="236" spans="1:7" outlineLevel="1" x14ac:dyDescent="0.25">
      <c r="A236" s="60" t="s">
        <v>1533</v>
      </c>
      <c r="B236" s="124"/>
      <c r="F236" s="75"/>
      <c r="G236" s="75"/>
    </row>
    <row r="237" spans="1:7" ht="15" customHeight="1" x14ac:dyDescent="0.25">
      <c r="A237" s="119"/>
      <c r="B237" s="139" t="s">
        <v>1534</v>
      </c>
      <c r="C237" s="119" t="s">
        <v>1469</v>
      </c>
      <c r="D237" s="119" t="s">
        <v>1470</v>
      </c>
      <c r="E237" s="126"/>
      <c r="F237" s="119" t="s">
        <v>1327</v>
      </c>
      <c r="G237" s="119" t="s">
        <v>1471</v>
      </c>
    </row>
    <row r="238" spans="1:7" x14ac:dyDescent="0.25">
      <c r="A238" s="60" t="s">
        <v>1535</v>
      </c>
      <c r="B238" s="60" t="s">
        <v>1500</v>
      </c>
      <c r="C238" s="60" t="s">
        <v>482</v>
      </c>
      <c r="F238" s="75"/>
      <c r="G238" s="75"/>
    </row>
    <row r="239" spans="1:7" x14ac:dyDescent="0.25">
      <c r="F239" s="75"/>
      <c r="G239" s="75"/>
    </row>
    <row r="240" spans="1:7" x14ac:dyDescent="0.25">
      <c r="B240" s="60" t="s">
        <v>1501</v>
      </c>
      <c r="F240" s="75"/>
      <c r="G240" s="75"/>
    </row>
    <row r="241" spans="1:7" x14ac:dyDescent="0.25">
      <c r="A241" s="60" t="s">
        <v>1536</v>
      </c>
      <c r="B241" s="60" t="s">
        <v>1503</v>
      </c>
      <c r="C241" s="77" t="s">
        <v>482</v>
      </c>
      <c r="D241" s="77" t="s">
        <v>482</v>
      </c>
      <c r="F241" s="75" t="str">
        <f t="shared" ref="F241:F248" si="10">IF($C$249=0,"",IF(C241="[Mark as ND1 if not relevant]","",C241/$C$249))</f>
        <v/>
      </c>
      <c r="G241" s="75" t="str">
        <f t="shared" ref="G241:G248" si="11">IF($D$249=0,"",IF(D241="[Mark as ND1 if not relevant]","",D241/$D$249))</f>
        <v/>
      </c>
    </row>
    <row r="242" spans="1:7" x14ac:dyDescent="0.25">
      <c r="A242" s="60" t="s">
        <v>1537</v>
      </c>
      <c r="B242" s="60" t="s">
        <v>1505</v>
      </c>
      <c r="C242" s="77" t="s">
        <v>482</v>
      </c>
      <c r="D242" s="77" t="s">
        <v>482</v>
      </c>
      <c r="F242" s="75" t="str">
        <f t="shared" si="10"/>
        <v/>
      </c>
      <c r="G242" s="75" t="str">
        <f t="shared" si="11"/>
        <v/>
      </c>
    </row>
    <row r="243" spans="1:7" x14ac:dyDescent="0.25">
      <c r="A243" s="60" t="s">
        <v>1538</v>
      </c>
      <c r="B243" s="60" t="s">
        <v>1507</v>
      </c>
      <c r="C243" s="77" t="s">
        <v>482</v>
      </c>
      <c r="D243" s="77" t="s">
        <v>482</v>
      </c>
      <c r="F243" s="75" t="str">
        <f t="shared" si="10"/>
        <v/>
      </c>
      <c r="G243" s="75" t="str">
        <f t="shared" si="11"/>
        <v/>
      </c>
    </row>
    <row r="244" spans="1:7" x14ac:dyDescent="0.25">
      <c r="A244" s="60" t="s">
        <v>1539</v>
      </c>
      <c r="B244" s="60" t="s">
        <v>1509</v>
      </c>
      <c r="C244" s="77" t="s">
        <v>482</v>
      </c>
      <c r="D244" s="77" t="s">
        <v>482</v>
      </c>
      <c r="F244" s="75" t="str">
        <f t="shared" si="10"/>
        <v/>
      </c>
      <c r="G244" s="75" t="str">
        <f t="shared" si="11"/>
        <v/>
      </c>
    </row>
    <row r="245" spans="1:7" x14ac:dyDescent="0.25">
      <c r="A245" s="60" t="s">
        <v>1540</v>
      </c>
      <c r="B245" s="60" t="s">
        <v>1511</v>
      </c>
      <c r="C245" s="77" t="s">
        <v>482</v>
      </c>
      <c r="D245" s="77" t="s">
        <v>482</v>
      </c>
      <c r="F245" s="75" t="str">
        <f t="shared" si="10"/>
        <v/>
      </c>
      <c r="G245" s="75" t="str">
        <f t="shared" si="11"/>
        <v/>
      </c>
    </row>
    <row r="246" spans="1:7" x14ac:dyDescent="0.25">
      <c r="A246" s="60" t="s">
        <v>1541</v>
      </c>
      <c r="B246" s="60" t="s">
        <v>1513</v>
      </c>
      <c r="C246" s="77" t="s">
        <v>482</v>
      </c>
      <c r="D246" s="77" t="s">
        <v>482</v>
      </c>
      <c r="F246" s="75" t="str">
        <f t="shared" si="10"/>
        <v/>
      </c>
      <c r="G246" s="75" t="str">
        <f t="shared" si="11"/>
        <v/>
      </c>
    </row>
    <row r="247" spans="1:7" x14ac:dyDescent="0.25">
      <c r="A247" s="60" t="s">
        <v>1542</v>
      </c>
      <c r="B247" s="60" t="s">
        <v>1515</v>
      </c>
      <c r="C247" s="77" t="s">
        <v>482</v>
      </c>
      <c r="D247" s="77" t="s">
        <v>482</v>
      </c>
      <c r="F247" s="75" t="str">
        <f t="shared" si="10"/>
        <v/>
      </c>
      <c r="G247" s="75" t="str">
        <f t="shared" si="11"/>
        <v/>
      </c>
    </row>
    <row r="248" spans="1:7" x14ac:dyDescent="0.25">
      <c r="A248" s="60" t="s">
        <v>1543</v>
      </c>
      <c r="B248" s="60" t="s">
        <v>1517</v>
      </c>
      <c r="C248" s="77" t="s">
        <v>482</v>
      </c>
      <c r="D248" s="77" t="s">
        <v>482</v>
      </c>
      <c r="F248" s="75" t="str">
        <f t="shared" si="10"/>
        <v/>
      </c>
      <c r="G248" s="75" t="str">
        <f t="shared" si="11"/>
        <v/>
      </c>
    </row>
    <row r="249" spans="1:7" x14ac:dyDescent="0.25">
      <c r="A249" s="60" t="s">
        <v>1544</v>
      </c>
      <c r="B249" s="122" t="s">
        <v>910</v>
      </c>
      <c r="C249" s="123">
        <f>SUM(C241:C248)</f>
        <v>0</v>
      </c>
      <c r="D249" s="138">
        <f>SUM(D241:D248)</f>
        <v>0</v>
      </c>
      <c r="F249" s="70">
        <f>SUM(F241:F248)</f>
        <v>0</v>
      </c>
      <c r="G249" s="70">
        <f>SUM(G241:G248)</f>
        <v>0</v>
      </c>
    </row>
    <row r="250" spans="1:7" outlineLevel="1" x14ac:dyDescent="0.25">
      <c r="A250" s="60" t="s">
        <v>1545</v>
      </c>
      <c r="B250" s="124" t="s">
        <v>1520</v>
      </c>
      <c r="C250" s="123"/>
      <c r="D250" s="138"/>
      <c r="F250" s="75" t="str">
        <f t="shared" ref="F250:F255" si="12">IF($C$249=0,"",IF(C250="[for completion]","",C250/$C$249))</f>
        <v/>
      </c>
      <c r="G250" s="75" t="str">
        <f t="shared" ref="G250:G255" si="13">IF($D$249=0,"",IF(D250="[for completion]","",D250/$D$249))</f>
        <v/>
      </c>
    </row>
    <row r="251" spans="1:7" outlineLevel="1" x14ac:dyDescent="0.25">
      <c r="A251" s="60" t="s">
        <v>1546</v>
      </c>
      <c r="B251" s="124" t="s">
        <v>1522</v>
      </c>
      <c r="C251" s="123"/>
      <c r="D251" s="138"/>
      <c r="F251" s="75" t="str">
        <f t="shared" si="12"/>
        <v/>
      </c>
      <c r="G251" s="75" t="str">
        <f t="shared" si="13"/>
        <v/>
      </c>
    </row>
    <row r="252" spans="1:7" outlineLevel="1" x14ac:dyDescent="0.25">
      <c r="A252" s="60" t="s">
        <v>1547</v>
      </c>
      <c r="B252" s="124" t="s">
        <v>1524</v>
      </c>
      <c r="C252" s="123"/>
      <c r="D252" s="138"/>
      <c r="F252" s="75" t="str">
        <f t="shared" si="12"/>
        <v/>
      </c>
      <c r="G252" s="75" t="str">
        <f t="shared" si="13"/>
        <v/>
      </c>
    </row>
    <row r="253" spans="1:7" outlineLevel="1" x14ac:dyDescent="0.25">
      <c r="A253" s="60" t="s">
        <v>1548</v>
      </c>
      <c r="B253" s="124" t="s">
        <v>1526</v>
      </c>
      <c r="C253" s="123"/>
      <c r="D253" s="138"/>
      <c r="F253" s="75" t="str">
        <f t="shared" si="12"/>
        <v/>
      </c>
      <c r="G253" s="75" t="str">
        <f t="shared" si="13"/>
        <v/>
      </c>
    </row>
    <row r="254" spans="1:7" outlineLevel="1" x14ac:dyDescent="0.25">
      <c r="A254" s="60" t="s">
        <v>1549</v>
      </c>
      <c r="B254" s="124" t="s">
        <v>1528</v>
      </c>
      <c r="C254" s="123"/>
      <c r="D254" s="138"/>
      <c r="F254" s="75" t="str">
        <f t="shared" si="12"/>
        <v/>
      </c>
      <c r="G254" s="75" t="str">
        <f t="shared" si="13"/>
        <v/>
      </c>
    </row>
    <row r="255" spans="1:7" outlineLevel="1" x14ac:dyDescent="0.25">
      <c r="A255" s="60" t="s">
        <v>1550</v>
      </c>
      <c r="B255" s="124" t="s">
        <v>1530</v>
      </c>
      <c r="C255" s="123"/>
      <c r="D255" s="138"/>
      <c r="F255" s="75" t="str">
        <f t="shared" si="12"/>
        <v/>
      </c>
      <c r="G255" s="75" t="str">
        <f t="shared" si="13"/>
        <v/>
      </c>
    </row>
    <row r="256" spans="1:7" outlineLevel="1" x14ac:dyDescent="0.25">
      <c r="A256" s="60" t="s">
        <v>1551</v>
      </c>
      <c r="B256" s="124"/>
      <c r="F256" s="140"/>
      <c r="G256" s="140"/>
    </row>
    <row r="257" spans="1:14" outlineLevel="1" x14ac:dyDescent="0.25">
      <c r="A257" s="60" t="s">
        <v>1552</v>
      </c>
      <c r="B257" s="124"/>
      <c r="F257" s="140"/>
      <c r="G257" s="140"/>
    </row>
    <row r="258" spans="1:14" outlineLevel="1" x14ac:dyDescent="0.25">
      <c r="A258" s="60" t="s">
        <v>1553</v>
      </c>
      <c r="B258" s="124"/>
      <c r="F258" s="140"/>
      <c r="G258" s="140"/>
    </row>
    <row r="259" spans="1:14" ht="15" customHeight="1" x14ac:dyDescent="0.25">
      <c r="A259" s="119"/>
      <c r="B259" s="119" t="s">
        <v>1554</v>
      </c>
      <c r="C259" s="119" t="s">
        <v>1327</v>
      </c>
      <c r="D259" s="119"/>
      <c r="E259" s="126"/>
      <c r="F259" s="119"/>
      <c r="G259" s="119"/>
    </row>
    <row r="260" spans="1:14" x14ac:dyDescent="0.25">
      <c r="A260" s="60" t="s">
        <v>757</v>
      </c>
      <c r="B260" s="60" t="s">
        <v>1555</v>
      </c>
      <c r="C260" s="60" t="s">
        <v>775</v>
      </c>
      <c r="E260" s="71"/>
      <c r="F260" s="71"/>
      <c r="G260" s="71"/>
    </row>
    <row r="261" spans="1:14" x14ac:dyDescent="0.25">
      <c r="A261" s="60" t="s">
        <v>759</v>
      </c>
      <c r="B261" s="60" t="s">
        <v>1556</v>
      </c>
      <c r="C261" s="60" t="s">
        <v>775</v>
      </c>
      <c r="E261" s="71"/>
      <c r="F261" s="71"/>
    </row>
    <row r="262" spans="1:14" x14ac:dyDescent="0.25">
      <c r="A262" s="60" t="s">
        <v>761</v>
      </c>
      <c r="B262" s="60" t="s">
        <v>1557</v>
      </c>
      <c r="C262" s="60" t="s">
        <v>775</v>
      </c>
      <c r="E262" s="71"/>
      <c r="F262" s="71"/>
    </row>
    <row r="263" spans="1:14" x14ac:dyDescent="0.25">
      <c r="A263" s="60" t="s">
        <v>763</v>
      </c>
      <c r="B263" s="60" t="s">
        <v>1558</v>
      </c>
      <c r="C263" s="60" t="s">
        <v>775</v>
      </c>
      <c r="E263" s="71"/>
      <c r="F263" s="71"/>
    </row>
    <row r="264" spans="1:14" x14ac:dyDescent="0.25">
      <c r="A264" s="60" t="s">
        <v>765</v>
      </c>
      <c r="B264" s="60" t="s">
        <v>1559</v>
      </c>
      <c r="C264" s="60" t="s">
        <v>775</v>
      </c>
      <c r="D264" s="135"/>
      <c r="E264" s="135"/>
      <c r="F264" s="136"/>
      <c r="G264" s="136"/>
      <c r="H264" s="104"/>
      <c r="I264" s="60"/>
      <c r="J264" s="60"/>
      <c r="K264" s="60"/>
      <c r="L264" s="104"/>
      <c r="M264" s="104"/>
      <c r="N264" s="104"/>
    </row>
    <row r="265" spans="1:14" x14ac:dyDescent="0.25">
      <c r="A265" s="60" t="s">
        <v>767</v>
      </c>
      <c r="B265" s="60" t="s">
        <v>908</v>
      </c>
      <c r="C265" s="60" t="s">
        <v>775</v>
      </c>
      <c r="E265" s="71"/>
      <c r="F265" s="71"/>
    </row>
    <row r="266" spans="1:14" outlineLevel="1" x14ac:dyDescent="0.25">
      <c r="A266" s="60" t="s">
        <v>1560</v>
      </c>
      <c r="B266" s="124" t="s">
        <v>1561</v>
      </c>
      <c r="C266" s="141"/>
      <c r="E266" s="71"/>
      <c r="F266" s="71"/>
    </row>
    <row r="267" spans="1:14" outlineLevel="1" x14ac:dyDescent="0.25">
      <c r="A267" s="60" t="s">
        <v>1562</v>
      </c>
      <c r="B267" s="124" t="s">
        <v>1563</v>
      </c>
      <c r="C267" s="70"/>
      <c r="E267" s="71"/>
      <c r="F267" s="71"/>
    </row>
    <row r="268" spans="1:14" outlineLevel="1" x14ac:dyDescent="0.25">
      <c r="A268" s="60" t="s">
        <v>1564</v>
      </c>
      <c r="B268" s="124" t="s">
        <v>1565</v>
      </c>
      <c r="C268" s="70"/>
      <c r="E268" s="71"/>
      <c r="F268" s="71"/>
    </row>
    <row r="269" spans="1:14" outlineLevel="1" x14ac:dyDescent="0.25">
      <c r="A269" s="60" t="s">
        <v>1566</v>
      </c>
      <c r="B269" s="124" t="s">
        <v>1567</v>
      </c>
      <c r="C269" s="70"/>
      <c r="E269" s="71"/>
      <c r="F269" s="71"/>
    </row>
    <row r="270" spans="1:14" outlineLevel="1" x14ac:dyDescent="0.25">
      <c r="A270" s="60" t="s">
        <v>1568</v>
      </c>
      <c r="B270" s="124" t="s">
        <v>913</v>
      </c>
      <c r="C270" s="70"/>
      <c r="E270" s="71"/>
      <c r="F270" s="71"/>
    </row>
    <row r="271" spans="1:14" outlineLevel="1" x14ac:dyDescent="0.25">
      <c r="A271" s="60" t="s">
        <v>1569</v>
      </c>
      <c r="B271" s="124" t="s">
        <v>913</v>
      </c>
      <c r="C271" s="70"/>
      <c r="E271" s="71"/>
      <c r="F271" s="71"/>
    </row>
    <row r="272" spans="1:14" outlineLevel="1" x14ac:dyDescent="0.25">
      <c r="A272" s="60" t="s">
        <v>1570</v>
      </c>
      <c r="B272" s="124" t="s">
        <v>913</v>
      </c>
      <c r="C272" s="70"/>
      <c r="E272" s="71"/>
      <c r="F272" s="71"/>
    </row>
    <row r="273" spans="1:7" outlineLevel="1" x14ac:dyDescent="0.25">
      <c r="A273" s="60" t="s">
        <v>1571</v>
      </c>
      <c r="B273" s="124" t="s">
        <v>913</v>
      </c>
      <c r="C273" s="70"/>
      <c r="E273" s="71"/>
      <c r="F273" s="71"/>
    </row>
    <row r="274" spans="1:7" outlineLevel="1" x14ac:dyDescent="0.25">
      <c r="A274" s="60" t="s">
        <v>1572</v>
      </c>
      <c r="B274" s="124" t="s">
        <v>913</v>
      </c>
      <c r="C274" s="70"/>
      <c r="E274" s="71"/>
      <c r="F274" s="71"/>
    </row>
    <row r="275" spans="1:7" outlineLevel="1" x14ac:dyDescent="0.25">
      <c r="A275" s="60" t="s">
        <v>1573</v>
      </c>
      <c r="B275" s="124" t="s">
        <v>913</v>
      </c>
      <c r="C275" s="70"/>
      <c r="E275" s="71"/>
      <c r="F275" s="71"/>
    </row>
    <row r="276" spans="1:7" ht="15" customHeight="1" x14ac:dyDescent="0.25">
      <c r="A276" s="119"/>
      <c r="B276" s="119" t="s">
        <v>1574</v>
      </c>
      <c r="C276" s="119" t="s">
        <v>1327</v>
      </c>
      <c r="D276" s="119"/>
      <c r="E276" s="126"/>
      <c r="F276" s="119"/>
      <c r="G276" s="121"/>
    </row>
    <row r="277" spans="1:7" x14ac:dyDescent="0.25">
      <c r="A277" s="60" t="s">
        <v>768</v>
      </c>
      <c r="B277" s="60" t="s">
        <v>1575</v>
      </c>
      <c r="C277" s="216">
        <v>1</v>
      </c>
      <c r="E277" s="104"/>
      <c r="F277" s="104"/>
    </row>
    <row r="278" spans="1:7" x14ac:dyDescent="0.25">
      <c r="A278" s="60" t="s">
        <v>770</v>
      </c>
      <c r="B278" s="60" t="s">
        <v>1576</v>
      </c>
      <c r="C278" s="216">
        <v>0</v>
      </c>
      <c r="E278" s="104"/>
      <c r="F278" s="104"/>
    </row>
    <row r="279" spans="1:7" x14ac:dyDescent="0.25">
      <c r="A279" s="60" t="s">
        <v>772</v>
      </c>
      <c r="B279" s="60" t="s">
        <v>908</v>
      </c>
      <c r="C279" s="216">
        <v>0</v>
      </c>
      <c r="E279" s="104"/>
      <c r="F279" s="104"/>
    </row>
    <row r="280" spans="1:7" outlineLevel="1" x14ac:dyDescent="0.25">
      <c r="A280" s="60" t="s">
        <v>1577</v>
      </c>
      <c r="C280" s="70"/>
      <c r="E280" s="104"/>
      <c r="F280" s="104"/>
    </row>
    <row r="281" spans="1:7" outlineLevel="1" x14ac:dyDescent="0.25">
      <c r="A281" s="60" t="s">
        <v>1578</v>
      </c>
      <c r="C281" s="70"/>
      <c r="E281" s="104"/>
      <c r="F281" s="104"/>
    </row>
    <row r="282" spans="1:7" outlineLevel="1" x14ac:dyDescent="0.25">
      <c r="A282" s="60" t="s">
        <v>1579</v>
      </c>
      <c r="C282" s="70"/>
      <c r="E282" s="104"/>
      <c r="F282" s="104"/>
    </row>
    <row r="283" spans="1:7" outlineLevel="1" x14ac:dyDescent="0.25">
      <c r="A283" s="60" t="s">
        <v>1580</v>
      </c>
      <c r="C283" s="70"/>
      <c r="E283" s="104"/>
      <c r="F283" s="104"/>
    </row>
    <row r="284" spans="1:7" outlineLevel="1" x14ac:dyDescent="0.25">
      <c r="A284" s="60" t="s">
        <v>1581</v>
      </c>
      <c r="C284" s="70"/>
      <c r="E284" s="104"/>
      <c r="F284" s="104"/>
    </row>
    <row r="285" spans="1:7" outlineLevel="1" x14ac:dyDescent="0.25">
      <c r="A285" s="60" t="s">
        <v>1582</v>
      </c>
      <c r="C285" s="70"/>
      <c r="E285" s="104"/>
      <c r="F285" s="104"/>
    </row>
    <row r="286" spans="1:7" x14ac:dyDescent="0.25">
      <c r="A286" s="88"/>
      <c r="B286" s="88" t="s">
        <v>1583</v>
      </c>
      <c r="C286" s="88" t="s">
        <v>879</v>
      </c>
      <c r="D286" s="88" t="s">
        <v>1584</v>
      </c>
      <c r="E286" s="88"/>
      <c r="F286" s="88" t="s">
        <v>1327</v>
      </c>
      <c r="G286" s="88" t="s">
        <v>1585</v>
      </c>
    </row>
    <row r="287" spans="1:7" x14ac:dyDescent="0.25">
      <c r="A287" s="142" t="s">
        <v>1586</v>
      </c>
      <c r="B287" s="142" t="s">
        <v>1398</v>
      </c>
      <c r="C287" s="142" t="s">
        <v>1399</v>
      </c>
      <c r="D287" s="142" t="s">
        <v>1399</v>
      </c>
      <c r="E287" s="143"/>
      <c r="F287" s="75" t="str">
        <f t="shared" ref="F287:F304" si="14">IF($C$305=0,"",IF(C287="[For completion]","",C287/$C$305))</f>
        <v/>
      </c>
      <c r="G287" s="75" t="str">
        <f t="shared" ref="G287:G304" si="15">IF($D$305=0,"",IF(D287="[For completion]","",D287/$D$305))</f>
        <v/>
      </c>
    </row>
    <row r="288" spans="1:7" x14ac:dyDescent="0.25">
      <c r="A288" s="142" t="s">
        <v>1587</v>
      </c>
      <c r="B288" s="142" t="s">
        <v>1398</v>
      </c>
      <c r="C288" s="142" t="s">
        <v>1399</v>
      </c>
      <c r="D288" s="142" t="s">
        <v>1399</v>
      </c>
      <c r="E288" s="143"/>
      <c r="F288" s="75" t="str">
        <f t="shared" si="14"/>
        <v/>
      </c>
      <c r="G288" s="75" t="str">
        <f t="shared" si="15"/>
        <v/>
      </c>
    </row>
    <row r="289" spans="1:7" x14ac:dyDescent="0.25">
      <c r="A289" s="142" t="s">
        <v>1588</v>
      </c>
      <c r="B289" s="142" t="s">
        <v>1398</v>
      </c>
      <c r="C289" s="142" t="s">
        <v>1399</v>
      </c>
      <c r="D289" s="142" t="s">
        <v>1399</v>
      </c>
      <c r="E289" s="143"/>
      <c r="F289" s="75" t="str">
        <f t="shared" si="14"/>
        <v/>
      </c>
      <c r="G289" s="75" t="str">
        <f t="shared" si="15"/>
        <v/>
      </c>
    </row>
    <row r="290" spans="1:7" x14ac:dyDescent="0.25">
      <c r="A290" s="142" t="s">
        <v>1589</v>
      </c>
      <c r="B290" s="142" t="s">
        <v>1398</v>
      </c>
      <c r="C290" s="142" t="s">
        <v>1399</v>
      </c>
      <c r="D290" s="142" t="s">
        <v>1399</v>
      </c>
      <c r="E290" s="143"/>
      <c r="F290" s="75" t="str">
        <f t="shared" si="14"/>
        <v/>
      </c>
      <c r="G290" s="75" t="str">
        <f t="shared" si="15"/>
        <v/>
      </c>
    </row>
    <row r="291" spans="1:7" x14ac:dyDescent="0.25">
      <c r="A291" s="142" t="s">
        <v>1590</v>
      </c>
      <c r="B291" s="142" t="s">
        <v>1398</v>
      </c>
      <c r="C291" s="142" t="s">
        <v>1399</v>
      </c>
      <c r="D291" s="142" t="s">
        <v>1399</v>
      </c>
      <c r="E291" s="143"/>
      <c r="F291" s="75" t="str">
        <f t="shared" si="14"/>
        <v/>
      </c>
      <c r="G291" s="75" t="str">
        <f t="shared" si="15"/>
        <v/>
      </c>
    </row>
    <row r="292" spans="1:7" x14ac:dyDescent="0.25">
      <c r="A292" s="142" t="s">
        <v>1591</v>
      </c>
      <c r="B292" s="142" t="s">
        <v>1398</v>
      </c>
      <c r="C292" s="142" t="s">
        <v>1399</v>
      </c>
      <c r="D292" s="142" t="s">
        <v>1399</v>
      </c>
      <c r="E292" s="143"/>
      <c r="F292" s="75" t="str">
        <f t="shared" si="14"/>
        <v/>
      </c>
      <c r="G292" s="75" t="str">
        <f t="shared" si="15"/>
        <v/>
      </c>
    </row>
    <row r="293" spans="1:7" x14ac:dyDescent="0.25">
      <c r="A293" s="142" t="s">
        <v>1592</v>
      </c>
      <c r="B293" s="142" t="s">
        <v>1398</v>
      </c>
      <c r="C293" s="142" t="s">
        <v>1399</v>
      </c>
      <c r="D293" s="142" t="s">
        <v>1399</v>
      </c>
      <c r="E293" s="143"/>
      <c r="F293" s="75" t="str">
        <f t="shared" si="14"/>
        <v/>
      </c>
      <c r="G293" s="75" t="str">
        <f t="shared" si="15"/>
        <v/>
      </c>
    </row>
    <row r="294" spans="1:7" x14ac:dyDescent="0.25">
      <c r="A294" s="142" t="s">
        <v>1593</v>
      </c>
      <c r="B294" s="142" t="s">
        <v>1398</v>
      </c>
      <c r="C294" s="142" t="s">
        <v>1399</v>
      </c>
      <c r="D294" s="142" t="s">
        <v>1399</v>
      </c>
      <c r="E294" s="143"/>
      <c r="F294" s="75" t="str">
        <f t="shared" si="14"/>
        <v/>
      </c>
      <c r="G294" s="75" t="str">
        <f t="shared" si="15"/>
        <v/>
      </c>
    </row>
    <row r="295" spans="1:7" x14ac:dyDescent="0.25">
      <c r="A295" s="142" t="s">
        <v>1594</v>
      </c>
      <c r="B295" s="142" t="s">
        <v>1398</v>
      </c>
      <c r="C295" s="142" t="s">
        <v>1399</v>
      </c>
      <c r="D295" s="142" t="s">
        <v>1399</v>
      </c>
      <c r="E295" s="143"/>
      <c r="F295" s="75" t="str">
        <f t="shared" si="14"/>
        <v/>
      </c>
      <c r="G295" s="75" t="str">
        <f t="shared" si="15"/>
        <v/>
      </c>
    </row>
    <row r="296" spans="1:7" x14ac:dyDescent="0.25">
      <c r="A296" s="142" t="s">
        <v>1595</v>
      </c>
      <c r="B296" s="142" t="s">
        <v>1398</v>
      </c>
      <c r="C296" s="142" t="s">
        <v>1399</v>
      </c>
      <c r="D296" s="142" t="s">
        <v>1399</v>
      </c>
      <c r="E296" s="143"/>
      <c r="F296" s="75" t="str">
        <f t="shared" si="14"/>
        <v/>
      </c>
      <c r="G296" s="75" t="str">
        <f t="shared" si="15"/>
        <v/>
      </c>
    </row>
    <row r="297" spans="1:7" x14ac:dyDescent="0.25">
      <c r="A297" s="142" t="s">
        <v>1596</v>
      </c>
      <c r="B297" s="142" t="s">
        <v>1398</v>
      </c>
      <c r="C297" s="142" t="s">
        <v>1399</v>
      </c>
      <c r="D297" s="142" t="s">
        <v>1399</v>
      </c>
      <c r="E297" s="143"/>
      <c r="F297" s="75" t="str">
        <f t="shared" si="14"/>
        <v/>
      </c>
      <c r="G297" s="75" t="str">
        <f t="shared" si="15"/>
        <v/>
      </c>
    </row>
    <row r="298" spans="1:7" x14ac:dyDescent="0.25">
      <c r="A298" s="142" t="s">
        <v>1597</v>
      </c>
      <c r="B298" s="142" t="s">
        <v>1398</v>
      </c>
      <c r="C298" s="142" t="s">
        <v>1399</v>
      </c>
      <c r="D298" s="142" t="s">
        <v>1399</v>
      </c>
      <c r="E298" s="143"/>
      <c r="F298" s="75" t="str">
        <f t="shared" si="14"/>
        <v/>
      </c>
      <c r="G298" s="75" t="str">
        <f t="shared" si="15"/>
        <v/>
      </c>
    </row>
    <row r="299" spans="1:7" x14ac:dyDescent="0.25">
      <c r="A299" s="142" t="s">
        <v>1598</v>
      </c>
      <c r="B299" s="142" t="s">
        <v>1398</v>
      </c>
      <c r="C299" s="142" t="s">
        <v>1399</v>
      </c>
      <c r="D299" s="142" t="s">
        <v>1399</v>
      </c>
      <c r="E299" s="143"/>
      <c r="F299" s="75" t="str">
        <f t="shared" si="14"/>
        <v/>
      </c>
      <c r="G299" s="75" t="str">
        <f t="shared" si="15"/>
        <v/>
      </c>
    </row>
    <row r="300" spans="1:7" x14ac:dyDescent="0.25">
      <c r="A300" s="142" t="s">
        <v>1599</v>
      </c>
      <c r="B300" s="142" t="s">
        <v>1398</v>
      </c>
      <c r="C300" s="142" t="s">
        <v>1399</v>
      </c>
      <c r="D300" s="142" t="s">
        <v>1399</v>
      </c>
      <c r="E300" s="143"/>
      <c r="F300" s="75" t="str">
        <f t="shared" si="14"/>
        <v/>
      </c>
      <c r="G300" s="75" t="str">
        <f t="shared" si="15"/>
        <v/>
      </c>
    </row>
    <row r="301" spans="1:7" x14ac:dyDescent="0.25">
      <c r="A301" s="142" t="s">
        <v>1600</v>
      </c>
      <c r="B301" s="142" t="s">
        <v>1398</v>
      </c>
      <c r="C301" s="142" t="s">
        <v>1399</v>
      </c>
      <c r="D301" s="142" t="s">
        <v>1399</v>
      </c>
      <c r="E301" s="143"/>
      <c r="F301" s="75" t="str">
        <f t="shared" si="14"/>
        <v/>
      </c>
      <c r="G301" s="75" t="str">
        <f t="shared" si="15"/>
        <v/>
      </c>
    </row>
    <row r="302" spans="1:7" x14ac:dyDescent="0.25">
      <c r="A302" s="142" t="s">
        <v>1601</v>
      </c>
      <c r="B302" s="142" t="s">
        <v>1398</v>
      </c>
      <c r="C302" s="142" t="s">
        <v>1399</v>
      </c>
      <c r="D302" s="142" t="s">
        <v>1399</v>
      </c>
      <c r="E302" s="143"/>
      <c r="F302" s="75" t="str">
        <f t="shared" si="14"/>
        <v/>
      </c>
      <c r="G302" s="75" t="str">
        <f t="shared" si="15"/>
        <v/>
      </c>
    </row>
    <row r="303" spans="1:7" x14ac:dyDescent="0.25">
      <c r="A303" s="142" t="s">
        <v>1602</v>
      </c>
      <c r="B303" s="142" t="s">
        <v>1398</v>
      </c>
      <c r="C303" s="142" t="s">
        <v>1399</v>
      </c>
      <c r="D303" s="142" t="s">
        <v>1399</v>
      </c>
      <c r="E303" s="143"/>
      <c r="F303" s="75" t="str">
        <f t="shared" si="14"/>
        <v/>
      </c>
      <c r="G303" s="75" t="str">
        <f t="shared" si="15"/>
        <v/>
      </c>
    </row>
    <row r="304" spans="1:7" x14ac:dyDescent="0.25">
      <c r="A304" s="142" t="s">
        <v>1603</v>
      </c>
      <c r="B304" s="142" t="s">
        <v>1604</v>
      </c>
      <c r="C304" s="142" t="s">
        <v>1399</v>
      </c>
      <c r="D304" s="142" t="s">
        <v>1399</v>
      </c>
      <c r="E304" s="143"/>
      <c r="F304" s="75" t="str">
        <f t="shared" si="14"/>
        <v/>
      </c>
      <c r="G304" s="75" t="str">
        <f t="shared" si="15"/>
        <v/>
      </c>
    </row>
    <row r="305" spans="1:7" x14ac:dyDescent="0.25">
      <c r="A305" s="142" t="s">
        <v>1605</v>
      </c>
      <c r="B305" s="142" t="s">
        <v>910</v>
      </c>
      <c r="C305" s="142">
        <f>SUM(C287:C304)</f>
        <v>0</v>
      </c>
      <c r="D305" s="142">
        <f>SUM(D287:D304)</f>
        <v>0</v>
      </c>
      <c r="E305" s="143"/>
      <c r="F305" s="144">
        <f>SUM(F287:F304)</f>
        <v>0</v>
      </c>
      <c r="G305" s="144">
        <f>SUM(G287:G304)</f>
        <v>0</v>
      </c>
    </row>
    <row r="306" spans="1:7" x14ac:dyDescent="0.25">
      <c r="A306" s="142" t="s">
        <v>1606</v>
      </c>
      <c r="B306" s="142"/>
      <c r="C306" s="142"/>
      <c r="D306" s="142"/>
      <c r="E306" s="143"/>
      <c r="F306" s="143"/>
      <c r="G306" s="143"/>
    </row>
    <row r="307" spans="1:7" x14ac:dyDescent="0.25">
      <c r="A307" s="142" t="s">
        <v>1607</v>
      </c>
      <c r="B307" s="142"/>
      <c r="C307" s="142"/>
      <c r="D307" s="142"/>
      <c r="E307" s="143"/>
      <c r="F307" s="143"/>
      <c r="G307" s="143"/>
    </row>
    <row r="308" spans="1:7" x14ac:dyDescent="0.25">
      <c r="A308" s="142" t="s">
        <v>1608</v>
      </c>
      <c r="B308" s="142"/>
      <c r="C308" s="142"/>
      <c r="D308" s="142"/>
      <c r="E308" s="143"/>
      <c r="F308" s="143"/>
      <c r="G308" s="143"/>
    </row>
    <row r="309" spans="1:7" x14ac:dyDescent="0.25">
      <c r="A309" s="88"/>
      <c r="B309" s="88" t="s">
        <v>1609</v>
      </c>
      <c r="C309" s="88" t="s">
        <v>879</v>
      </c>
      <c r="D309" s="88" t="s">
        <v>1584</v>
      </c>
      <c r="E309" s="88"/>
      <c r="F309" s="88" t="s">
        <v>1327</v>
      </c>
      <c r="G309" s="88" t="s">
        <v>1585</v>
      </c>
    </row>
    <row r="310" spans="1:7" x14ac:dyDescent="0.25">
      <c r="A310" s="142" t="s">
        <v>1610</v>
      </c>
      <c r="B310" s="142" t="s">
        <v>1398</v>
      </c>
      <c r="C310" s="142" t="s">
        <v>1399</v>
      </c>
      <c r="D310" s="142" t="s">
        <v>1399</v>
      </c>
      <c r="E310" s="143"/>
      <c r="F310" s="75" t="str">
        <f>IF($C$328=0,"",IF(C310="[For completion]","",C310/$C$328))</f>
        <v/>
      </c>
      <c r="G310" s="75" t="str">
        <f>IF($D$328=0,"",IF(D310="[For completion]","",D310/$D$328))</f>
        <v/>
      </c>
    </row>
    <row r="311" spans="1:7" x14ac:dyDescent="0.25">
      <c r="A311" s="142" t="s">
        <v>1611</v>
      </c>
      <c r="B311" s="142" t="s">
        <v>1398</v>
      </c>
      <c r="C311" s="142" t="s">
        <v>1399</v>
      </c>
      <c r="D311" s="142" t="s">
        <v>1399</v>
      </c>
      <c r="E311" s="143"/>
      <c r="F311" s="143"/>
      <c r="G311" s="143"/>
    </row>
    <row r="312" spans="1:7" x14ac:dyDescent="0.25">
      <c r="A312" s="142" t="s">
        <v>1612</v>
      </c>
      <c r="B312" s="142" t="s">
        <v>1398</v>
      </c>
      <c r="C312" s="142" t="s">
        <v>1399</v>
      </c>
      <c r="D312" s="142" t="s">
        <v>1399</v>
      </c>
      <c r="E312" s="143"/>
      <c r="F312" s="143"/>
      <c r="G312" s="143"/>
    </row>
    <row r="313" spans="1:7" x14ac:dyDescent="0.25">
      <c r="A313" s="142" t="s">
        <v>1613</v>
      </c>
      <c r="B313" s="142" t="s">
        <v>1398</v>
      </c>
      <c r="C313" s="142" t="s">
        <v>1399</v>
      </c>
      <c r="D313" s="142" t="s">
        <v>1399</v>
      </c>
      <c r="E313" s="143"/>
      <c r="F313" s="143"/>
      <c r="G313" s="143"/>
    </row>
    <row r="314" spans="1:7" x14ac:dyDescent="0.25">
      <c r="A314" s="142" t="s">
        <v>1614</v>
      </c>
      <c r="B314" s="142" t="s">
        <v>1398</v>
      </c>
      <c r="C314" s="142" t="s">
        <v>1399</v>
      </c>
      <c r="D314" s="142" t="s">
        <v>1399</v>
      </c>
      <c r="E314" s="143"/>
      <c r="F314" s="143"/>
      <c r="G314" s="143"/>
    </row>
    <row r="315" spans="1:7" x14ac:dyDescent="0.25">
      <c r="A315" s="142" t="s">
        <v>1615</v>
      </c>
      <c r="B315" s="142" t="s">
        <v>1398</v>
      </c>
      <c r="C315" s="142" t="s">
        <v>1399</v>
      </c>
      <c r="D315" s="142" t="s">
        <v>1399</v>
      </c>
      <c r="E315" s="143"/>
      <c r="F315" s="143"/>
      <c r="G315" s="143"/>
    </row>
    <row r="316" spans="1:7" x14ac:dyDescent="0.25">
      <c r="A316" s="142" t="s">
        <v>1616</v>
      </c>
      <c r="B316" s="142" t="s">
        <v>1398</v>
      </c>
      <c r="C316" s="142" t="s">
        <v>1399</v>
      </c>
      <c r="D316" s="142" t="s">
        <v>1399</v>
      </c>
      <c r="E316" s="143"/>
      <c r="F316" s="143"/>
      <c r="G316" s="143"/>
    </row>
    <row r="317" spans="1:7" x14ac:dyDescent="0.25">
      <c r="A317" s="142" t="s">
        <v>1617</v>
      </c>
      <c r="B317" s="142" t="s">
        <v>1398</v>
      </c>
      <c r="C317" s="142" t="s">
        <v>1399</v>
      </c>
      <c r="D317" s="142" t="s">
        <v>1399</v>
      </c>
      <c r="E317" s="143"/>
      <c r="F317" s="143"/>
      <c r="G317" s="143"/>
    </row>
    <row r="318" spans="1:7" x14ac:dyDescent="0.25">
      <c r="A318" s="142" t="s">
        <v>1618</v>
      </c>
      <c r="B318" s="142" t="s">
        <v>1398</v>
      </c>
      <c r="C318" s="142" t="s">
        <v>1399</v>
      </c>
      <c r="D318" s="142" t="s">
        <v>1399</v>
      </c>
      <c r="E318" s="143"/>
      <c r="F318" s="143"/>
      <c r="G318" s="143"/>
    </row>
    <row r="319" spans="1:7" x14ac:dyDescent="0.25">
      <c r="A319" s="142" t="s">
        <v>1619</v>
      </c>
      <c r="B319" s="142" t="s">
        <v>1398</v>
      </c>
      <c r="C319" s="142" t="s">
        <v>1399</v>
      </c>
      <c r="D319" s="142" t="s">
        <v>1399</v>
      </c>
      <c r="E319" s="143"/>
      <c r="F319" s="143"/>
      <c r="G319" s="143"/>
    </row>
    <row r="320" spans="1:7" x14ac:dyDescent="0.25">
      <c r="A320" s="142" t="s">
        <v>1620</v>
      </c>
      <c r="B320" s="142" t="s">
        <v>1398</v>
      </c>
      <c r="C320" s="142" t="s">
        <v>1399</v>
      </c>
      <c r="D320" s="142" t="s">
        <v>1399</v>
      </c>
      <c r="E320" s="143"/>
      <c r="F320" s="143"/>
      <c r="G320" s="143"/>
    </row>
    <row r="321" spans="1:7" x14ac:dyDescent="0.25">
      <c r="A321" s="142" t="s">
        <v>1621</v>
      </c>
      <c r="B321" s="142" t="s">
        <v>1398</v>
      </c>
      <c r="C321" s="142" t="s">
        <v>1399</v>
      </c>
      <c r="D321" s="142" t="s">
        <v>1399</v>
      </c>
      <c r="E321" s="143"/>
      <c r="F321" s="143"/>
      <c r="G321" s="143"/>
    </row>
    <row r="322" spans="1:7" x14ac:dyDescent="0.25">
      <c r="A322" s="142" t="s">
        <v>1622</v>
      </c>
      <c r="B322" s="142" t="s">
        <v>1398</v>
      </c>
      <c r="C322" s="142" t="s">
        <v>1399</v>
      </c>
      <c r="D322" s="142" t="s">
        <v>1399</v>
      </c>
      <c r="E322" s="143"/>
      <c r="F322" s="143"/>
      <c r="G322" s="143"/>
    </row>
    <row r="323" spans="1:7" x14ac:dyDescent="0.25">
      <c r="A323" s="142" t="s">
        <v>1623</v>
      </c>
      <c r="B323" s="142" t="s">
        <v>1398</v>
      </c>
      <c r="C323" s="142" t="s">
        <v>1399</v>
      </c>
      <c r="D323" s="142" t="s">
        <v>1399</v>
      </c>
      <c r="E323" s="143"/>
      <c r="F323" s="143"/>
      <c r="G323" s="143"/>
    </row>
    <row r="324" spans="1:7" x14ac:dyDescent="0.25">
      <c r="A324" s="142" t="s">
        <v>1624</v>
      </c>
      <c r="B324" s="142" t="s">
        <v>1398</v>
      </c>
      <c r="C324" s="142" t="s">
        <v>1399</v>
      </c>
      <c r="D324" s="142" t="s">
        <v>1399</v>
      </c>
      <c r="E324" s="143"/>
      <c r="F324" s="143"/>
      <c r="G324" s="143"/>
    </row>
    <row r="325" spans="1:7" x14ac:dyDescent="0.25">
      <c r="A325" s="142" t="s">
        <v>1625</v>
      </c>
      <c r="B325" s="142" t="s">
        <v>1398</v>
      </c>
      <c r="C325" s="142" t="s">
        <v>1399</v>
      </c>
      <c r="D325" s="142" t="s">
        <v>1399</v>
      </c>
      <c r="E325" s="143"/>
      <c r="F325" s="143"/>
      <c r="G325" s="143"/>
    </row>
    <row r="326" spans="1:7" x14ac:dyDescent="0.25">
      <c r="A326" s="142" t="s">
        <v>1626</v>
      </c>
      <c r="B326" s="142" t="s">
        <v>1398</v>
      </c>
      <c r="C326" s="142" t="s">
        <v>1399</v>
      </c>
      <c r="D326" s="142" t="s">
        <v>1399</v>
      </c>
      <c r="E326" s="143"/>
      <c r="F326" s="143"/>
      <c r="G326" s="143"/>
    </row>
    <row r="327" spans="1:7" x14ac:dyDescent="0.25">
      <c r="A327" s="142" t="s">
        <v>1627</v>
      </c>
      <c r="B327" s="142" t="s">
        <v>1604</v>
      </c>
      <c r="C327" s="142" t="s">
        <v>1399</v>
      </c>
      <c r="D327" s="142" t="s">
        <v>1399</v>
      </c>
      <c r="E327" s="143"/>
      <c r="F327" s="143"/>
      <c r="G327" s="143"/>
    </row>
    <row r="328" spans="1:7" x14ac:dyDescent="0.25">
      <c r="A328" s="142" t="s">
        <v>1628</v>
      </c>
      <c r="B328" s="142" t="s">
        <v>910</v>
      </c>
      <c r="C328" s="142">
        <f>SUM(C310:C327)</f>
        <v>0</v>
      </c>
      <c r="D328" s="142">
        <f>SUM(D310:D327)</f>
        <v>0</v>
      </c>
      <c r="E328" s="143"/>
      <c r="F328" s="144">
        <f>SUM(F310:F327)</f>
        <v>0</v>
      </c>
      <c r="G328" s="144">
        <f>SUM(G310:G327)</f>
        <v>0</v>
      </c>
    </row>
    <row r="329" spans="1:7" x14ac:dyDescent="0.25">
      <c r="A329" s="142" t="s">
        <v>1629</v>
      </c>
      <c r="B329" s="142"/>
      <c r="C329" s="142"/>
      <c r="D329" s="142"/>
      <c r="E329" s="143"/>
      <c r="F329" s="143"/>
      <c r="G329" s="143"/>
    </row>
    <row r="330" spans="1:7" x14ac:dyDescent="0.25">
      <c r="A330" s="142" t="s">
        <v>1630</v>
      </c>
      <c r="B330" s="142"/>
      <c r="C330" s="142"/>
      <c r="D330" s="142"/>
      <c r="E330" s="143"/>
      <c r="F330" s="143"/>
      <c r="G330" s="143"/>
    </row>
    <row r="331" spans="1:7" x14ac:dyDescent="0.25">
      <c r="A331" s="142" t="s">
        <v>1631</v>
      </c>
      <c r="B331" s="142"/>
      <c r="C331" s="142"/>
      <c r="D331" s="142"/>
      <c r="E331" s="143"/>
      <c r="F331" s="143"/>
      <c r="G331" s="143"/>
    </row>
    <row r="332" spans="1:7" x14ac:dyDescent="0.25">
      <c r="A332" s="88"/>
      <c r="B332" s="88" t="s">
        <v>1632</v>
      </c>
      <c r="C332" s="88" t="s">
        <v>879</v>
      </c>
      <c r="D332" s="88" t="s">
        <v>1584</v>
      </c>
      <c r="E332" s="88"/>
      <c r="F332" s="88" t="s">
        <v>1327</v>
      </c>
      <c r="G332" s="88" t="s">
        <v>1585</v>
      </c>
    </row>
    <row r="333" spans="1:7" x14ac:dyDescent="0.25">
      <c r="A333" s="142" t="s">
        <v>1633</v>
      </c>
      <c r="B333" s="142" t="s">
        <v>1634</v>
      </c>
      <c r="C333" s="60" t="s">
        <v>775</v>
      </c>
      <c r="D333" s="60" t="s">
        <v>775</v>
      </c>
      <c r="E333" s="143"/>
      <c r="F333" s="75" t="str">
        <f t="shared" ref="F333:F342" si="16">IF($C$343=0,"",IF(C333="[For completion]","",C333/$C$343))</f>
        <v/>
      </c>
      <c r="G333" s="75" t="str">
        <f t="shared" ref="G333:G342" si="17">IF($D$343=0,"",IF(D333="[For completion]","",D333/$D$343))</f>
        <v/>
      </c>
    </row>
    <row r="334" spans="1:7" x14ac:dyDescent="0.25">
      <c r="A334" s="142" t="s">
        <v>1635</v>
      </c>
      <c r="B334" s="142" t="s">
        <v>1636</v>
      </c>
      <c r="C334" s="60" t="s">
        <v>775</v>
      </c>
      <c r="D334" s="60" t="s">
        <v>775</v>
      </c>
      <c r="E334" s="143"/>
      <c r="F334" s="75" t="str">
        <f t="shared" si="16"/>
        <v/>
      </c>
      <c r="G334" s="75" t="str">
        <f t="shared" si="17"/>
        <v/>
      </c>
    </row>
    <row r="335" spans="1:7" x14ac:dyDescent="0.25">
      <c r="A335" s="142" t="s">
        <v>1637</v>
      </c>
      <c r="B335" s="142" t="s">
        <v>1638</v>
      </c>
      <c r="C335" s="60" t="s">
        <v>775</v>
      </c>
      <c r="D335" s="60" t="s">
        <v>775</v>
      </c>
      <c r="E335" s="143"/>
      <c r="F335" s="75" t="str">
        <f t="shared" si="16"/>
        <v/>
      </c>
      <c r="G335" s="75" t="str">
        <f t="shared" si="17"/>
        <v/>
      </c>
    </row>
    <row r="336" spans="1:7" x14ac:dyDescent="0.25">
      <c r="A336" s="142" t="s">
        <v>1639</v>
      </c>
      <c r="B336" s="142" t="s">
        <v>1640</v>
      </c>
      <c r="C336" s="60" t="s">
        <v>775</v>
      </c>
      <c r="D336" s="60" t="s">
        <v>775</v>
      </c>
      <c r="E336" s="143"/>
      <c r="F336" s="75" t="str">
        <f t="shared" si="16"/>
        <v/>
      </c>
      <c r="G336" s="75" t="str">
        <f t="shared" si="17"/>
        <v/>
      </c>
    </row>
    <row r="337" spans="1:7" x14ac:dyDescent="0.25">
      <c r="A337" s="142" t="s">
        <v>1641</v>
      </c>
      <c r="B337" s="142" t="s">
        <v>1642</v>
      </c>
      <c r="C337" s="60" t="s">
        <v>775</v>
      </c>
      <c r="D337" s="60" t="s">
        <v>775</v>
      </c>
      <c r="E337" s="143"/>
      <c r="F337" s="75" t="str">
        <f t="shared" si="16"/>
        <v/>
      </c>
      <c r="G337" s="75" t="str">
        <f t="shared" si="17"/>
        <v/>
      </c>
    </row>
    <row r="338" spans="1:7" x14ac:dyDescent="0.25">
      <c r="A338" s="142" t="s">
        <v>1643</v>
      </c>
      <c r="B338" s="142" t="s">
        <v>1644</v>
      </c>
      <c r="C338" s="60" t="s">
        <v>775</v>
      </c>
      <c r="D338" s="60" t="s">
        <v>775</v>
      </c>
      <c r="E338" s="143"/>
      <c r="F338" s="75" t="str">
        <f t="shared" si="16"/>
        <v/>
      </c>
      <c r="G338" s="75" t="str">
        <f t="shared" si="17"/>
        <v/>
      </c>
    </row>
    <row r="339" spans="1:7" x14ac:dyDescent="0.25">
      <c r="A339" s="142" t="s">
        <v>1645</v>
      </c>
      <c r="B339" s="142" t="s">
        <v>1646</v>
      </c>
      <c r="C339" s="60" t="s">
        <v>775</v>
      </c>
      <c r="D339" s="60" t="s">
        <v>775</v>
      </c>
      <c r="E339" s="143"/>
      <c r="F339" s="75" t="str">
        <f t="shared" si="16"/>
        <v/>
      </c>
      <c r="G339" s="75" t="str">
        <f t="shared" si="17"/>
        <v/>
      </c>
    </row>
    <row r="340" spans="1:7" x14ac:dyDescent="0.25">
      <c r="A340" s="142" t="s">
        <v>1647</v>
      </c>
      <c r="B340" s="142" t="s">
        <v>1648</v>
      </c>
      <c r="C340" s="60" t="s">
        <v>775</v>
      </c>
      <c r="D340" s="60" t="s">
        <v>775</v>
      </c>
      <c r="E340" s="143"/>
      <c r="F340" s="75" t="str">
        <f t="shared" si="16"/>
        <v/>
      </c>
      <c r="G340" s="75" t="str">
        <f t="shared" si="17"/>
        <v/>
      </c>
    </row>
    <row r="341" spans="1:7" x14ac:dyDescent="0.25">
      <c r="A341" s="142" t="s">
        <v>1649</v>
      </c>
      <c r="B341" s="142" t="s">
        <v>1650</v>
      </c>
      <c r="C341" s="60" t="s">
        <v>775</v>
      </c>
      <c r="D341" s="60" t="s">
        <v>775</v>
      </c>
      <c r="E341" s="143"/>
      <c r="F341" s="75" t="str">
        <f t="shared" si="16"/>
        <v/>
      </c>
      <c r="G341" s="75" t="str">
        <f t="shared" si="17"/>
        <v/>
      </c>
    </row>
    <row r="342" spans="1:7" x14ac:dyDescent="0.25">
      <c r="A342" s="142" t="s">
        <v>1651</v>
      </c>
      <c r="B342" s="142" t="s">
        <v>1604</v>
      </c>
      <c r="C342" s="60" t="s">
        <v>775</v>
      </c>
      <c r="D342" s="60" t="s">
        <v>775</v>
      </c>
      <c r="F342" s="75" t="str">
        <f t="shared" si="16"/>
        <v/>
      </c>
      <c r="G342" s="75" t="str">
        <f t="shared" si="17"/>
        <v/>
      </c>
    </row>
    <row r="343" spans="1:7" x14ac:dyDescent="0.25">
      <c r="A343" s="142" t="s">
        <v>1652</v>
      </c>
      <c r="B343" s="142" t="s">
        <v>910</v>
      </c>
      <c r="C343" s="142">
        <f>SUM(C333:C341)</f>
        <v>0</v>
      </c>
      <c r="D343" s="142">
        <f>SUM(D333:D341)</f>
        <v>0</v>
      </c>
      <c r="E343" s="143"/>
      <c r="F343" s="144">
        <f>SUM(F333:F342)</f>
        <v>0</v>
      </c>
      <c r="G343" s="144">
        <f>SUM(G333:G342)</f>
        <v>0</v>
      </c>
    </row>
    <row r="344" spans="1:7" x14ac:dyDescent="0.25">
      <c r="A344" s="142" t="s">
        <v>1653</v>
      </c>
      <c r="B344" s="142"/>
      <c r="C344" s="142"/>
      <c r="D344" s="142"/>
      <c r="E344" s="143"/>
      <c r="F344" s="143"/>
      <c r="G344" s="143"/>
    </row>
    <row r="345" spans="1:7" x14ac:dyDescent="0.25">
      <c r="A345" s="88"/>
      <c r="B345" s="88" t="s">
        <v>1654</v>
      </c>
      <c r="C345" s="88" t="s">
        <v>879</v>
      </c>
      <c r="D345" s="88" t="s">
        <v>1584</v>
      </c>
      <c r="E345" s="88"/>
      <c r="F345" s="88" t="s">
        <v>1327</v>
      </c>
      <c r="G345" s="88" t="s">
        <v>1585</v>
      </c>
    </row>
    <row r="346" spans="1:7" x14ac:dyDescent="0.25">
      <c r="A346" s="142" t="s">
        <v>1655</v>
      </c>
      <c r="B346" s="142" t="s">
        <v>1656</v>
      </c>
      <c r="C346" s="60" t="s">
        <v>775</v>
      </c>
      <c r="D346" s="60" t="s">
        <v>775</v>
      </c>
      <c r="E346" s="143"/>
      <c r="F346" s="75" t="str">
        <f t="shared" ref="F346:F352" si="18">IF($C$353=0,"",IF(C346="[For completion]","",C346/$C$353))</f>
        <v/>
      </c>
      <c r="G346" s="75" t="str">
        <f t="shared" ref="G346:G352" si="19">IF($D$353=0,"",IF(D346="[For completion]","",D346/$D$353))</f>
        <v/>
      </c>
    </row>
    <row r="347" spans="1:7" x14ac:dyDescent="0.25">
      <c r="A347" s="142" t="s">
        <v>1657</v>
      </c>
      <c r="B347" s="97" t="s">
        <v>1658</v>
      </c>
      <c r="C347" s="60" t="s">
        <v>775</v>
      </c>
      <c r="D347" s="60" t="s">
        <v>775</v>
      </c>
      <c r="E347" s="143"/>
      <c r="F347" s="75" t="str">
        <f t="shared" si="18"/>
        <v/>
      </c>
      <c r="G347" s="75" t="str">
        <f t="shared" si="19"/>
        <v/>
      </c>
    </row>
    <row r="348" spans="1:7" x14ac:dyDescent="0.25">
      <c r="A348" s="142" t="s">
        <v>1659</v>
      </c>
      <c r="B348" s="142" t="s">
        <v>1660</v>
      </c>
      <c r="C348" s="60" t="s">
        <v>775</v>
      </c>
      <c r="D348" s="60" t="s">
        <v>775</v>
      </c>
      <c r="E348" s="143"/>
      <c r="F348" s="75" t="str">
        <f t="shared" si="18"/>
        <v/>
      </c>
      <c r="G348" s="75" t="str">
        <f t="shared" si="19"/>
        <v/>
      </c>
    </row>
    <row r="349" spans="1:7" x14ac:dyDescent="0.25">
      <c r="A349" s="142" t="s">
        <v>1661</v>
      </c>
      <c r="B349" s="142" t="s">
        <v>1662</v>
      </c>
      <c r="C349" s="60" t="s">
        <v>775</v>
      </c>
      <c r="D349" s="60" t="s">
        <v>775</v>
      </c>
      <c r="E349" s="143"/>
      <c r="F349" s="75" t="str">
        <f t="shared" si="18"/>
        <v/>
      </c>
      <c r="G349" s="75" t="str">
        <f t="shared" si="19"/>
        <v/>
      </c>
    </row>
    <row r="350" spans="1:7" x14ac:dyDescent="0.25">
      <c r="A350" s="142" t="s">
        <v>1663</v>
      </c>
      <c r="B350" s="142" t="s">
        <v>1664</v>
      </c>
      <c r="C350" s="60" t="s">
        <v>775</v>
      </c>
      <c r="D350" s="60" t="s">
        <v>775</v>
      </c>
      <c r="E350" s="143"/>
      <c r="F350" s="75" t="str">
        <f t="shared" si="18"/>
        <v/>
      </c>
      <c r="G350" s="75" t="str">
        <f t="shared" si="19"/>
        <v/>
      </c>
    </row>
    <row r="351" spans="1:7" x14ac:dyDescent="0.25">
      <c r="A351" s="142" t="s">
        <v>1665</v>
      </c>
      <c r="B351" s="142" t="s">
        <v>1666</v>
      </c>
      <c r="C351" s="60" t="s">
        <v>775</v>
      </c>
      <c r="D351" s="60" t="s">
        <v>775</v>
      </c>
      <c r="E351" s="143"/>
      <c r="F351" s="75" t="str">
        <f t="shared" si="18"/>
        <v/>
      </c>
      <c r="G351" s="75" t="str">
        <f t="shared" si="19"/>
        <v/>
      </c>
    </row>
    <row r="352" spans="1:7" x14ac:dyDescent="0.25">
      <c r="A352" s="142" t="s">
        <v>1667</v>
      </c>
      <c r="B352" s="142" t="s">
        <v>676</v>
      </c>
      <c r="C352" s="60" t="s">
        <v>775</v>
      </c>
      <c r="D352" s="60" t="s">
        <v>775</v>
      </c>
      <c r="E352" s="143"/>
      <c r="F352" s="75" t="str">
        <f t="shared" si="18"/>
        <v/>
      </c>
      <c r="G352" s="75" t="str">
        <f t="shared" si="19"/>
        <v/>
      </c>
    </row>
    <row r="353" spans="1:7" x14ac:dyDescent="0.25">
      <c r="A353" s="142" t="s">
        <v>1668</v>
      </c>
      <c r="B353" s="142" t="s">
        <v>910</v>
      </c>
      <c r="C353" s="142">
        <f>SUM(C346:C352)</f>
        <v>0</v>
      </c>
      <c r="D353" s="142">
        <f>SUM(D346:D352)</f>
        <v>0</v>
      </c>
      <c r="E353" s="143"/>
      <c r="F353" s="144">
        <f>SUM(F346:F352)</f>
        <v>0</v>
      </c>
      <c r="G353" s="144">
        <f>SUM(G346:G352)</f>
        <v>0</v>
      </c>
    </row>
    <row r="354" spans="1:7" x14ac:dyDescent="0.25">
      <c r="A354" s="142" t="s">
        <v>1669</v>
      </c>
      <c r="B354" s="142"/>
      <c r="C354" s="142"/>
      <c r="D354" s="142"/>
      <c r="E354" s="143"/>
      <c r="F354" s="143"/>
      <c r="G354" s="143"/>
    </row>
    <row r="355" spans="1:7" x14ac:dyDescent="0.25">
      <c r="A355" s="88"/>
      <c r="B355" s="88" t="s">
        <v>1670</v>
      </c>
      <c r="C355" s="88" t="s">
        <v>879</v>
      </c>
      <c r="D355" s="88" t="s">
        <v>1584</v>
      </c>
      <c r="E355" s="88"/>
      <c r="F355" s="88" t="s">
        <v>1327</v>
      </c>
      <c r="G355" s="88" t="s">
        <v>1585</v>
      </c>
    </row>
    <row r="356" spans="1:7" x14ac:dyDescent="0.25">
      <c r="A356" s="142" t="s">
        <v>1671</v>
      </c>
      <c r="B356" s="142" t="s">
        <v>1672</v>
      </c>
      <c r="C356" s="60" t="s">
        <v>775</v>
      </c>
      <c r="D356" s="60" t="s">
        <v>775</v>
      </c>
      <c r="E356" s="143"/>
      <c r="F356" s="75" t="str">
        <f>IF($C$360=0,"",IF(C356="[For completion]","",C356/$C$360))</f>
        <v/>
      </c>
      <c r="G356" s="75" t="str">
        <f>IF($D$360=0,"",IF(D356="[For completion]","",D356/$D$360))</f>
        <v/>
      </c>
    </row>
    <row r="357" spans="1:7" x14ac:dyDescent="0.25">
      <c r="A357" s="142" t="s">
        <v>1673</v>
      </c>
      <c r="B357" s="97" t="s">
        <v>1674</v>
      </c>
      <c r="C357" s="60" t="s">
        <v>775</v>
      </c>
      <c r="D357" s="60" t="s">
        <v>775</v>
      </c>
      <c r="E357" s="143"/>
      <c r="F357" s="75" t="str">
        <f>IF($C$360=0,"",IF(C357="[For completion]","",C357/$C$360))</f>
        <v/>
      </c>
      <c r="G357" s="75" t="str">
        <f>IF($D$360=0,"",IF(D357="[For completion]","",D357/$D$360))</f>
        <v/>
      </c>
    </row>
    <row r="358" spans="1:7" x14ac:dyDescent="0.25">
      <c r="A358" s="142" t="s">
        <v>1675</v>
      </c>
      <c r="B358" s="142" t="s">
        <v>676</v>
      </c>
      <c r="C358" s="60" t="s">
        <v>775</v>
      </c>
      <c r="D358" s="60" t="s">
        <v>775</v>
      </c>
      <c r="E358" s="143"/>
      <c r="F358" s="75" t="str">
        <f>IF($C$360=0,"",IF(C358="[For completion]","",C358/$C$360))</f>
        <v/>
      </c>
      <c r="G358" s="75" t="str">
        <f>IF($D$360=0,"",IF(D358="[For completion]","",D358/$D$360))</f>
        <v/>
      </c>
    </row>
    <row r="359" spans="1:7" x14ac:dyDescent="0.25">
      <c r="A359" s="142" t="s">
        <v>1676</v>
      </c>
      <c r="B359" s="142" t="s">
        <v>1604</v>
      </c>
      <c r="C359" s="60" t="s">
        <v>775</v>
      </c>
      <c r="D359" s="60" t="s">
        <v>775</v>
      </c>
      <c r="E359" s="143"/>
      <c r="F359" s="75" t="str">
        <f>IF($C$360=0,"",IF(C359="[For completion]","",C359/$C$360))</f>
        <v/>
      </c>
      <c r="G359" s="75" t="str">
        <f>IF($D$360=0,"",IF(D359="[For completion]","",D359/$D$360))</f>
        <v/>
      </c>
    </row>
    <row r="360" spans="1:7" x14ac:dyDescent="0.25">
      <c r="A360" s="142" t="s">
        <v>1677</v>
      </c>
      <c r="B360" s="142" t="s">
        <v>910</v>
      </c>
      <c r="C360" s="142">
        <f>SUM(C356:C359)</f>
        <v>0</v>
      </c>
      <c r="D360" s="142">
        <f>SUM(D356:D359)</f>
        <v>0</v>
      </c>
      <c r="E360" s="143"/>
      <c r="F360" s="144">
        <f>SUM(F356:F359)</f>
        <v>0</v>
      </c>
      <c r="G360" s="144">
        <f>SUM(G356:G359)</f>
        <v>0</v>
      </c>
    </row>
    <row r="361" spans="1:7" x14ac:dyDescent="0.25">
      <c r="A361" s="142" t="s">
        <v>1671</v>
      </c>
      <c r="B361" s="142"/>
      <c r="C361" s="142"/>
      <c r="D361" s="142"/>
      <c r="E361" s="143"/>
      <c r="F361" s="143"/>
      <c r="G361" s="143"/>
    </row>
    <row r="362" spans="1:7" x14ac:dyDescent="0.25">
      <c r="A362" s="142" t="s">
        <v>1673</v>
      </c>
      <c r="B362" s="142"/>
      <c r="C362" s="70"/>
      <c r="D362" s="142"/>
      <c r="E362" s="145"/>
      <c r="F362" s="145"/>
      <c r="G362" s="145"/>
    </row>
    <row r="363" spans="1:7" x14ac:dyDescent="0.25">
      <c r="A363" s="142" t="s">
        <v>1675</v>
      </c>
      <c r="B363" s="142"/>
      <c r="C363" s="70"/>
      <c r="D363" s="142"/>
      <c r="E363" s="145"/>
      <c r="F363" s="145"/>
      <c r="G363" s="145"/>
    </row>
    <row r="364" spans="1:7" x14ac:dyDescent="0.25">
      <c r="A364" s="142" t="s">
        <v>1676</v>
      </c>
      <c r="B364" s="142"/>
      <c r="C364" s="70"/>
      <c r="D364" s="142"/>
      <c r="E364" s="145"/>
      <c r="F364" s="145"/>
      <c r="G364" s="145"/>
    </row>
    <row r="365" spans="1:7" x14ac:dyDescent="0.25">
      <c r="A365" s="142" t="s">
        <v>1677</v>
      </c>
      <c r="B365" s="142"/>
      <c r="C365" s="70"/>
      <c r="D365" s="142"/>
      <c r="E365" s="145"/>
      <c r="F365" s="145"/>
      <c r="G365" s="145"/>
    </row>
    <row r="366" spans="1:7" x14ac:dyDescent="0.25">
      <c r="A366" s="142" t="s">
        <v>1678</v>
      </c>
      <c r="B366" s="142"/>
      <c r="C366" s="70"/>
      <c r="D366" s="142"/>
      <c r="E366" s="145"/>
      <c r="F366" s="145"/>
      <c r="G366" s="145"/>
    </row>
    <row r="367" spans="1:7" x14ac:dyDescent="0.25">
      <c r="A367" s="142" t="s">
        <v>1679</v>
      </c>
      <c r="B367" s="142"/>
      <c r="C367" s="70"/>
      <c r="D367" s="142"/>
      <c r="E367" s="145"/>
      <c r="F367" s="145"/>
      <c r="G367" s="145"/>
    </row>
    <row r="368" spans="1:7" x14ac:dyDescent="0.25">
      <c r="A368" s="142" t="s">
        <v>1680</v>
      </c>
      <c r="B368" s="142"/>
      <c r="C368" s="70"/>
      <c r="D368" s="142"/>
      <c r="E368" s="145"/>
      <c r="F368" s="145"/>
      <c r="G368" s="145"/>
    </row>
    <row r="369" spans="1:7" x14ac:dyDescent="0.25">
      <c r="A369" s="142" t="s">
        <v>1681</v>
      </c>
      <c r="B369" s="142"/>
      <c r="C369" s="70"/>
      <c r="D369" s="142"/>
      <c r="E369" s="145"/>
      <c r="F369" s="145"/>
      <c r="G369" s="145"/>
    </row>
    <row r="370" spans="1:7" x14ac:dyDescent="0.25">
      <c r="A370" s="142" t="s">
        <v>1682</v>
      </c>
      <c r="B370" s="142"/>
      <c r="C370" s="70"/>
      <c r="D370" s="142"/>
      <c r="E370" s="145"/>
      <c r="F370" s="145"/>
      <c r="G370" s="145"/>
    </row>
    <row r="371" spans="1:7" x14ac:dyDescent="0.25">
      <c r="A371" s="142" t="s">
        <v>1683</v>
      </c>
      <c r="B371" s="142"/>
      <c r="C371" s="70"/>
      <c r="D371" s="142"/>
      <c r="E371" s="145"/>
      <c r="F371" s="145"/>
      <c r="G371" s="145"/>
    </row>
    <row r="372" spans="1:7" x14ac:dyDescent="0.25">
      <c r="A372" s="142" t="s">
        <v>1684</v>
      </c>
      <c r="B372" s="142"/>
      <c r="C372" s="70"/>
      <c r="D372" s="142"/>
      <c r="E372" s="145"/>
      <c r="F372" s="145"/>
      <c r="G372" s="145"/>
    </row>
    <row r="373" spans="1:7" x14ac:dyDescent="0.25">
      <c r="A373" s="142" t="s">
        <v>1685</v>
      </c>
      <c r="B373" s="142"/>
      <c r="C373" s="70"/>
      <c r="D373" s="142"/>
      <c r="E373" s="145"/>
      <c r="F373" s="145"/>
      <c r="G373" s="145"/>
    </row>
    <row r="374" spans="1:7" x14ac:dyDescent="0.25">
      <c r="A374" s="142" t="s">
        <v>1686</v>
      </c>
      <c r="B374" s="142"/>
      <c r="C374" s="70"/>
      <c r="D374" s="142"/>
      <c r="E374" s="145"/>
      <c r="F374" s="145"/>
      <c r="G374" s="145"/>
    </row>
    <row r="375" spans="1:7" x14ac:dyDescent="0.25">
      <c r="A375" s="142" t="s">
        <v>1687</v>
      </c>
      <c r="B375" s="142"/>
      <c r="C375" s="70"/>
      <c r="D375" s="142"/>
      <c r="E375" s="145"/>
      <c r="F375" s="145"/>
      <c r="G375" s="145"/>
    </row>
    <row r="376" spans="1:7" x14ac:dyDescent="0.25">
      <c r="A376" s="142" t="s">
        <v>1688</v>
      </c>
      <c r="B376" s="142"/>
      <c r="C376" s="70"/>
      <c r="D376" s="142"/>
      <c r="E376" s="145"/>
      <c r="F376" s="145"/>
      <c r="G376" s="145"/>
    </row>
    <row r="377" spans="1:7" x14ac:dyDescent="0.25">
      <c r="A377" s="142" t="s">
        <v>1689</v>
      </c>
      <c r="B377" s="142"/>
      <c r="C377" s="70"/>
      <c r="D377" s="142"/>
      <c r="E377" s="145"/>
      <c r="F377" s="145"/>
      <c r="G377" s="145"/>
    </row>
    <row r="378" spans="1:7" x14ac:dyDescent="0.25">
      <c r="A378" s="142" t="s">
        <v>1690</v>
      </c>
      <c r="B378" s="142"/>
      <c r="C378" s="70"/>
      <c r="D378" s="142"/>
      <c r="E378" s="145"/>
      <c r="F378" s="145"/>
      <c r="G378" s="145"/>
    </row>
    <row r="379" spans="1:7" x14ac:dyDescent="0.25">
      <c r="A379" s="142" t="s">
        <v>1691</v>
      </c>
      <c r="B379" s="142"/>
      <c r="C379" s="70"/>
      <c r="D379" s="142"/>
      <c r="E379" s="145"/>
      <c r="F379" s="145"/>
      <c r="G379" s="145"/>
    </row>
    <row r="380" spans="1:7" x14ac:dyDescent="0.25">
      <c r="A380" s="142" t="s">
        <v>1692</v>
      </c>
      <c r="B380" s="142"/>
      <c r="C380" s="70"/>
      <c r="D380" s="142"/>
      <c r="E380" s="145"/>
      <c r="F380" s="145"/>
      <c r="G380" s="145"/>
    </row>
    <row r="381" spans="1:7" x14ac:dyDescent="0.25">
      <c r="A381" s="142" t="s">
        <v>1693</v>
      </c>
      <c r="B381" s="142"/>
      <c r="C381" s="70"/>
      <c r="D381" s="142"/>
      <c r="E381" s="145"/>
      <c r="F381" s="145"/>
      <c r="G381" s="145"/>
    </row>
    <row r="382" spans="1:7" x14ac:dyDescent="0.25">
      <c r="A382" s="142" t="s">
        <v>1694</v>
      </c>
      <c r="B382" s="142"/>
      <c r="C382" s="70"/>
      <c r="D382" s="142"/>
      <c r="E382" s="145"/>
      <c r="F382" s="145"/>
      <c r="G382" s="145"/>
    </row>
    <row r="383" spans="1:7" x14ac:dyDescent="0.25">
      <c r="A383" s="142" t="s">
        <v>1695</v>
      </c>
      <c r="B383" s="142"/>
      <c r="C383" s="70"/>
      <c r="D383" s="142"/>
      <c r="E383" s="145"/>
      <c r="F383" s="145"/>
      <c r="G383" s="145"/>
    </row>
    <row r="384" spans="1:7" x14ac:dyDescent="0.25">
      <c r="A384" s="142" t="s">
        <v>1696</v>
      </c>
      <c r="B384" s="142"/>
      <c r="C384" s="70"/>
      <c r="D384" s="142"/>
      <c r="E384" s="145"/>
      <c r="F384" s="145"/>
      <c r="G384" s="145"/>
    </row>
    <row r="385" spans="1:7" x14ac:dyDescent="0.25">
      <c r="A385" s="142" t="s">
        <v>1697</v>
      </c>
      <c r="B385" s="142"/>
      <c r="C385" s="70"/>
      <c r="D385" s="142"/>
      <c r="E385" s="145"/>
      <c r="F385" s="145"/>
      <c r="G385" s="145"/>
    </row>
    <row r="386" spans="1:7" x14ac:dyDescent="0.25">
      <c r="A386" s="142" t="s">
        <v>1698</v>
      </c>
      <c r="B386" s="142"/>
      <c r="C386" s="70"/>
      <c r="D386" s="142"/>
      <c r="E386" s="145"/>
      <c r="F386" s="145"/>
      <c r="G386" s="145"/>
    </row>
    <row r="387" spans="1:7" x14ac:dyDescent="0.25">
      <c r="A387" s="142" t="s">
        <v>1699</v>
      </c>
      <c r="B387" s="142"/>
      <c r="C387" s="70"/>
      <c r="D387" s="142"/>
      <c r="E387" s="145"/>
      <c r="F387" s="145"/>
      <c r="G387" s="145"/>
    </row>
    <row r="388" spans="1:7" x14ac:dyDescent="0.25">
      <c r="A388" s="142" t="s">
        <v>1700</v>
      </c>
      <c r="B388" s="142"/>
      <c r="C388" s="70"/>
      <c r="D388" s="142"/>
      <c r="E388" s="145"/>
      <c r="F388" s="145"/>
      <c r="G388" s="145"/>
    </row>
    <row r="389" spans="1:7" x14ac:dyDescent="0.25">
      <c r="A389" s="142" t="s">
        <v>1701</v>
      </c>
      <c r="B389" s="142"/>
      <c r="C389" s="70"/>
      <c r="D389" s="142"/>
      <c r="E389" s="145"/>
      <c r="F389" s="145"/>
      <c r="G389" s="145"/>
    </row>
    <row r="390" spans="1:7" x14ac:dyDescent="0.25">
      <c r="A390" s="142" t="s">
        <v>1702</v>
      </c>
      <c r="B390" s="142"/>
      <c r="C390" s="70"/>
      <c r="D390" s="142"/>
      <c r="E390" s="145"/>
      <c r="F390" s="145"/>
      <c r="G390" s="145"/>
    </row>
    <row r="391" spans="1:7" x14ac:dyDescent="0.25">
      <c r="A391" s="142" t="s">
        <v>1703</v>
      </c>
      <c r="B391" s="142"/>
      <c r="C391" s="70"/>
      <c r="D391" s="142"/>
      <c r="E391" s="145"/>
      <c r="F391" s="145"/>
      <c r="G391" s="145"/>
    </row>
    <row r="392" spans="1:7" x14ac:dyDescent="0.25">
      <c r="A392" s="142" t="s">
        <v>1704</v>
      </c>
      <c r="B392" s="142"/>
      <c r="C392" s="70"/>
      <c r="D392" s="142"/>
      <c r="E392" s="145"/>
      <c r="F392" s="145"/>
      <c r="G392" s="145"/>
    </row>
    <row r="393" spans="1:7" x14ac:dyDescent="0.25">
      <c r="A393" s="142" t="s">
        <v>1705</v>
      </c>
      <c r="B393" s="142"/>
      <c r="C393" s="70"/>
      <c r="D393" s="142"/>
      <c r="E393" s="145"/>
      <c r="F393" s="145"/>
      <c r="G393" s="145"/>
    </row>
    <row r="394" spans="1:7" x14ac:dyDescent="0.25">
      <c r="A394" s="142" t="s">
        <v>1706</v>
      </c>
      <c r="B394" s="142"/>
      <c r="C394" s="70"/>
      <c r="D394" s="142"/>
      <c r="E394" s="145"/>
      <c r="F394" s="145"/>
      <c r="G394" s="145"/>
    </row>
    <row r="395" spans="1:7" x14ac:dyDescent="0.25">
      <c r="A395" s="142" t="s">
        <v>1707</v>
      </c>
      <c r="B395" s="142"/>
      <c r="C395" s="70"/>
      <c r="D395" s="142"/>
      <c r="E395" s="145"/>
      <c r="F395" s="145"/>
      <c r="G395" s="145"/>
    </row>
    <row r="396" spans="1:7" x14ac:dyDescent="0.25">
      <c r="A396" s="142" t="s">
        <v>1708</v>
      </c>
      <c r="B396" s="142"/>
      <c r="C396" s="70"/>
      <c r="D396" s="142"/>
      <c r="E396" s="145"/>
      <c r="F396" s="145"/>
      <c r="G396" s="145"/>
    </row>
    <row r="397" spans="1:7" x14ac:dyDescent="0.25">
      <c r="A397" s="142" t="s">
        <v>1709</v>
      </c>
      <c r="B397" s="142"/>
      <c r="C397" s="70"/>
      <c r="D397" s="142"/>
      <c r="E397" s="145"/>
      <c r="F397" s="145"/>
      <c r="G397" s="145"/>
    </row>
    <row r="398" spans="1:7" x14ac:dyDescent="0.25">
      <c r="A398" s="142" t="s">
        <v>1710</v>
      </c>
      <c r="B398" s="142"/>
      <c r="C398" s="70"/>
      <c r="D398" s="142"/>
      <c r="E398" s="145"/>
      <c r="F398" s="145"/>
      <c r="G398" s="145"/>
    </row>
    <row r="399" spans="1:7" x14ac:dyDescent="0.25">
      <c r="A399" s="142" t="s">
        <v>1711</v>
      </c>
      <c r="B399" s="142"/>
      <c r="C399" s="70"/>
      <c r="D399" s="142"/>
      <c r="E399" s="145"/>
      <c r="F399" s="145"/>
      <c r="G399" s="145"/>
    </row>
    <row r="400" spans="1:7" x14ac:dyDescent="0.25">
      <c r="A400" s="142" t="s">
        <v>1712</v>
      </c>
      <c r="B400" s="142"/>
      <c r="C400" s="70"/>
      <c r="D400" s="142"/>
      <c r="E400" s="145"/>
      <c r="F400" s="145"/>
      <c r="G400" s="145"/>
    </row>
    <row r="401" spans="1:7" x14ac:dyDescent="0.25">
      <c r="A401" s="142" t="s">
        <v>1713</v>
      </c>
      <c r="B401" s="142"/>
      <c r="C401" s="70"/>
      <c r="D401" s="142"/>
      <c r="E401" s="145"/>
      <c r="F401" s="145"/>
      <c r="G401" s="145"/>
    </row>
    <row r="402" spans="1:7" x14ac:dyDescent="0.25">
      <c r="A402" s="142" t="s">
        <v>1714</v>
      </c>
      <c r="B402" s="142"/>
      <c r="C402" s="70"/>
      <c r="D402" s="142"/>
      <c r="E402" s="145"/>
      <c r="F402" s="145"/>
      <c r="G402" s="145"/>
    </row>
    <row r="403" spans="1:7" x14ac:dyDescent="0.25">
      <c r="A403" s="142" t="s">
        <v>1715</v>
      </c>
      <c r="B403" s="142"/>
      <c r="C403" s="70"/>
      <c r="D403" s="142"/>
      <c r="E403" s="145"/>
      <c r="F403" s="145"/>
      <c r="G403" s="145"/>
    </row>
    <row r="404" spans="1:7" x14ac:dyDescent="0.25">
      <c r="A404" s="142" t="s">
        <v>1716</v>
      </c>
      <c r="B404" s="142"/>
      <c r="C404" s="70"/>
      <c r="D404" s="142"/>
      <c r="E404" s="145"/>
      <c r="F404" s="145"/>
      <c r="G404" s="145"/>
    </row>
    <row r="405" spans="1:7" x14ac:dyDescent="0.25">
      <c r="A405" s="142" t="s">
        <v>1717</v>
      </c>
      <c r="B405" s="142"/>
      <c r="C405" s="70"/>
      <c r="D405" s="142"/>
      <c r="E405" s="145"/>
      <c r="F405" s="145"/>
      <c r="G405" s="145"/>
    </row>
    <row r="406" spans="1:7" x14ac:dyDescent="0.25">
      <c r="A406" s="142" t="s">
        <v>1718</v>
      </c>
      <c r="B406" s="142"/>
      <c r="C406" s="70"/>
      <c r="D406" s="142"/>
      <c r="E406" s="145"/>
      <c r="F406" s="145"/>
      <c r="G406" s="145"/>
    </row>
    <row r="407" spans="1:7" x14ac:dyDescent="0.25">
      <c r="A407" s="142" t="s">
        <v>1719</v>
      </c>
      <c r="B407" s="142"/>
      <c r="C407" s="70"/>
      <c r="D407" s="142"/>
      <c r="E407" s="145"/>
      <c r="F407" s="145"/>
      <c r="G407" s="145"/>
    </row>
    <row r="408" spans="1:7" x14ac:dyDescent="0.25">
      <c r="A408" s="142" t="s">
        <v>1720</v>
      </c>
      <c r="B408" s="142"/>
      <c r="C408" s="70"/>
      <c r="D408" s="142"/>
      <c r="E408" s="145"/>
      <c r="F408" s="145"/>
      <c r="G408" s="145"/>
    </row>
    <row r="409" spans="1:7" x14ac:dyDescent="0.25">
      <c r="A409" s="142" t="s">
        <v>1721</v>
      </c>
      <c r="B409" s="142"/>
      <c r="C409" s="70"/>
      <c r="D409" s="142"/>
      <c r="E409" s="145"/>
      <c r="F409" s="145"/>
      <c r="G409" s="145"/>
    </row>
    <row r="410" spans="1:7" x14ac:dyDescent="0.25">
      <c r="A410" s="142" t="s">
        <v>1722</v>
      </c>
      <c r="B410" s="142"/>
      <c r="C410" s="70"/>
      <c r="D410" s="142"/>
      <c r="E410" s="145"/>
      <c r="F410" s="145"/>
      <c r="G410" s="145"/>
    </row>
    <row r="411" spans="1:7" ht="18.75" x14ac:dyDescent="0.25">
      <c r="A411" s="132"/>
      <c r="B411" s="133" t="s">
        <v>1723</v>
      </c>
      <c r="C411" s="132"/>
      <c r="D411" s="132"/>
      <c r="E411" s="132"/>
      <c r="F411" s="134"/>
      <c r="G411" s="134"/>
    </row>
    <row r="412" spans="1:7" ht="15" customHeight="1" x14ac:dyDescent="0.25">
      <c r="A412" s="119"/>
      <c r="B412" s="119" t="s">
        <v>1724</v>
      </c>
      <c r="C412" s="119" t="s">
        <v>1469</v>
      </c>
      <c r="D412" s="119" t="s">
        <v>1470</v>
      </c>
      <c r="E412" s="119"/>
      <c r="F412" s="119" t="s">
        <v>1328</v>
      </c>
      <c r="G412" s="119" t="s">
        <v>1471</v>
      </c>
    </row>
    <row r="413" spans="1:7" x14ac:dyDescent="0.25">
      <c r="A413" s="142" t="s">
        <v>1725</v>
      </c>
      <c r="B413" s="60" t="s">
        <v>1472</v>
      </c>
      <c r="C413" s="123" t="s">
        <v>1399</v>
      </c>
      <c r="D413" s="135"/>
      <c r="E413" s="135"/>
      <c r="F413" s="136"/>
      <c r="G413" s="136"/>
    </row>
    <row r="414" spans="1:7" x14ac:dyDescent="0.25">
      <c r="A414" s="146"/>
      <c r="D414" s="135"/>
      <c r="E414" s="135"/>
      <c r="F414" s="136"/>
      <c r="G414" s="136"/>
    </row>
    <row r="415" spans="1:7" x14ac:dyDescent="0.25">
      <c r="A415" s="142"/>
      <c r="B415" s="60" t="s">
        <v>1473</v>
      </c>
      <c r="D415" s="135"/>
      <c r="E415" s="135"/>
      <c r="F415" s="136"/>
      <c r="G415" s="136"/>
    </row>
    <row r="416" spans="1:7" x14ac:dyDescent="0.25">
      <c r="A416" s="142" t="s">
        <v>1726</v>
      </c>
      <c r="B416" s="60" t="s">
        <v>1398</v>
      </c>
      <c r="C416" s="123" t="s">
        <v>1399</v>
      </c>
      <c r="D416" s="138" t="s">
        <v>1399</v>
      </c>
      <c r="E416" s="135"/>
      <c r="F416" s="75" t="str">
        <f t="shared" ref="F416:F439" si="20">IF($C$440=0,"",IF(C416="[for completion]","",C416/$C$440))</f>
        <v/>
      </c>
      <c r="G416" s="75" t="str">
        <f t="shared" ref="G416:G439" si="21">IF($D$440=0,"",IF(D416="[for completion]","",D416/$D$440))</f>
        <v/>
      </c>
    </row>
    <row r="417" spans="1:7" x14ac:dyDescent="0.25">
      <c r="A417" s="142" t="s">
        <v>1727</v>
      </c>
      <c r="B417" s="60" t="s">
        <v>1398</v>
      </c>
      <c r="C417" s="123" t="s">
        <v>1399</v>
      </c>
      <c r="D417" s="138" t="s">
        <v>1399</v>
      </c>
      <c r="E417" s="135"/>
      <c r="F417" s="75" t="str">
        <f t="shared" si="20"/>
        <v/>
      </c>
      <c r="G417" s="75" t="str">
        <f t="shared" si="21"/>
        <v/>
      </c>
    </row>
    <row r="418" spans="1:7" x14ac:dyDescent="0.25">
      <c r="A418" s="142" t="s">
        <v>1728</v>
      </c>
      <c r="B418" s="60" t="s">
        <v>1398</v>
      </c>
      <c r="C418" s="123" t="s">
        <v>1399</v>
      </c>
      <c r="D418" s="138" t="s">
        <v>1399</v>
      </c>
      <c r="E418" s="135"/>
      <c r="F418" s="75" t="str">
        <f t="shared" si="20"/>
        <v/>
      </c>
      <c r="G418" s="75" t="str">
        <f t="shared" si="21"/>
        <v/>
      </c>
    </row>
    <row r="419" spans="1:7" x14ac:dyDescent="0.25">
      <c r="A419" s="142" t="s">
        <v>1729</v>
      </c>
      <c r="B419" s="60" t="s">
        <v>1398</v>
      </c>
      <c r="C419" s="123" t="s">
        <v>1399</v>
      </c>
      <c r="D419" s="138" t="s">
        <v>1399</v>
      </c>
      <c r="E419" s="135"/>
      <c r="F419" s="75" t="str">
        <f t="shared" si="20"/>
        <v/>
      </c>
      <c r="G419" s="75" t="str">
        <f t="shared" si="21"/>
        <v/>
      </c>
    </row>
    <row r="420" spans="1:7" x14ac:dyDescent="0.25">
      <c r="A420" s="142" t="s">
        <v>1730</v>
      </c>
      <c r="B420" s="60" t="s">
        <v>1398</v>
      </c>
      <c r="C420" s="123" t="s">
        <v>1399</v>
      </c>
      <c r="D420" s="138" t="s">
        <v>1399</v>
      </c>
      <c r="E420" s="135"/>
      <c r="F420" s="75" t="str">
        <f t="shared" si="20"/>
        <v/>
      </c>
      <c r="G420" s="75" t="str">
        <f t="shared" si="21"/>
        <v/>
      </c>
    </row>
    <row r="421" spans="1:7" x14ac:dyDescent="0.25">
      <c r="A421" s="142" t="s">
        <v>1731</v>
      </c>
      <c r="B421" s="60" t="s">
        <v>1398</v>
      </c>
      <c r="C421" s="123" t="s">
        <v>1399</v>
      </c>
      <c r="D421" s="138" t="s">
        <v>1399</v>
      </c>
      <c r="E421" s="135"/>
      <c r="F421" s="75" t="str">
        <f t="shared" si="20"/>
        <v/>
      </c>
      <c r="G421" s="75" t="str">
        <f t="shared" si="21"/>
        <v/>
      </c>
    </row>
    <row r="422" spans="1:7" x14ac:dyDescent="0.25">
      <c r="A422" s="142" t="s">
        <v>1732</v>
      </c>
      <c r="B422" s="60" t="s">
        <v>1398</v>
      </c>
      <c r="C422" s="123" t="s">
        <v>1399</v>
      </c>
      <c r="D422" s="138" t="s">
        <v>1399</v>
      </c>
      <c r="E422" s="135"/>
      <c r="F422" s="75" t="str">
        <f t="shared" si="20"/>
        <v/>
      </c>
      <c r="G422" s="75" t="str">
        <f t="shared" si="21"/>
        <v/>
      </c>
    </row>
    <row r="423" spans="1:7" x14ac:dyDescent="0.25">
      <c r="A423" s="142" t="s">
        <v>1733</v>
      </c>
      <c r="B423" s="60" t="s">
        <v>1398</v>
      </c>
      <c r="C423" s="123" t="s">
        <v>1399</v>
      </c>
      <c r="D423" s="138" t="s">
        <v>1399</v>
      </c>
      <c r="E423" s="135"/>
      <c r="F423" s="75" t="str">
        <f t="shared" si="20"/>
        <v/>
      </c>
      <c r="G423" s="75" t="str">
        <f t="shared" si="21"/>
        <v/>
      </c>
    </row>
    <row r="424" spans="1:7" x14ac:dyDescent="0.25">
      <c r="A424" s="142" t="s">
        <v>1734</v>
      </c>
      <c r="B424" s="60" t="s">
        <v>1398</v>
      </c>
      <c r="C424" s="123" t="s">
        <v>1399</v>
      </c>
      <c r="D424" s="138" t="s">
        <v>1399</v>
      </c>
      <c r="E424" s="135"/>
      <c r="F424" s="75" t="str">
        <f t="shared" si="20"/>
        <v/>
      </c>
      <c r="G424" s="75" t="str">
        <f t="shared" si="21"/>
        <v/>
      </c>
    </row>
    <row r="425" spans="1:7" x14ac:dyDescent="0.25">
      <c r="A425" s="142" t="s">
        <v>1735</v>
      </c>
      <c r="B425" s="60" t="s">
        <v>1398</v>
      </c>
      <c r="C425" s="123" t="s">
        <v>1399</v>
      </c>
      <c r="D425" s="138" t="s">
        <v>1399</v>
      </c>
      <c r="F425" s="75" t="str">
        <f t="shared" si="20"/>
        <v/>
      </c>
      <c r="G425" s="75" t="str">
        <f t="shared" si="21"/>
        <v/>
      </c>
    </row>
    <row r="426" spans="1:7" x14ac:dyDescent="0.25">
      <c r="A426" s="142" t="s">
        <v>1736</v>
      </c>
      <c r="B426" s="60" t="s">
        <v>1398</v>
      </c>
      <c r="C426" s="123" t="s">
        <v>1399</v>
      </c>
      <c r="D426" s="138" t="s">
        <v>1399</v>
      </c>
      <c r="F426" s="75" t="str">
        <f t="shared" si="20"/>
        <v/>
      </c>
      <c r="G426" s="75" t="str">
        <f t="shared" si="21"/>
        <v/>
      </c>
    </row>
    <row r="427" spans="1:7" x14ac:dyDescent="0.25">
      <c r="A427" s="142" t="s">
        <v>1737</v>
      </c>
      <c r="B427" s="60" t="s">
        <v>1398</v>
      </c>
      <c r="C427" s="123" t="s">
        <v>1399</v>
      </c>
      <c r="D427" s="138" t="s">
        <v>1399</v>
      </c>
      <c r="F427" s="75" t="str">
        <f t="shared" si="20"/>
        <v/>
      </c>
      <c r="G427" s="75" t="str">
        <f t="shared" si="21"/>
        <v/>
      </c>
    </row>
    <row r="428" spans="1:7" x14ac:dyDescent="0.25">
      <c r="A428" s="142" t="s">
        <v>1738</v>
      </c>
      <c r="B428" s="60" t="s">
        <v>1398</v>
      </c>
      <c r="C428" s="123" t="s">
        <v>1399</v>
      </c>
      <c r="D428" s="138" t="s">
        <v>1399</v>
      </c>
      <c r="F428" s="75" t="str">
        <f t="shared" si="20"/>
        <v/>
      </c>
      <c r="G428" s="75" t="str">
        <f t="shared" si="21"/>
        <v/>
      </c>
    </row>
    <row r="429" spans="1:7" x14ac:dyDescent="0.25">
      <c r="A429" s="142" t="s">
        <v>1739</v>
      </c>
      <c r="B429" s="60" t="s">
        <v>1398</v>
      </c>
      <c r="C429" s="123" t="s">
        <v>1399</v>
      </c>
      <c r="D429" s="138" t="s">
        <v>1399</v>
      </c>
      <c r="F429" s="75" t="str">
        <f t="shared" si="20"/>
        <v/>
      </c>
      <c r="G429" s="75" t="str">
        <f t="shared" si="21"/>
        <v/>
      </c>
    </row>
    <row r="430" spans="1:7" x14ac:dyDescent="0.25">
      <c r="A430" s="142" t="s">
        <v>1740</v>
      </c>
      <c r="B430" s="60" t="s">
        <v>1398</v>
      </c>
      <c r="C430" s="123" t="s">
        <v>1399</v>
      </c>
      <c r="D430" s="138" t="s">
        <v>1399</v>
      </c>
      <c r="F430" s="75" t="str">
        <f t="shared" si="20"/>
        <v/>
      </c>
      <c r="G430" s="75" t="str">
        <f t="shared" si="21"/>
        <v/>
      </c>
    </row>
    <row r="431" spans="1:7" x14ac:dyDescent="0.25">
      <c r="A431" s="142" t="s">
        <v>1741</v>
      </c>
      <c r="B431" s="60" t="s">
        <v>1398</v>
      </c>
      <c r="C431" s="123" t="s">
        <v>1399</v>
      </c>
      <c r="D431" s="138" t="s">
        <v>1399</v>
      </c>
      <c r="F431" s="75" t="str">
        <f t="shared" si="20"/>
        <v/>
      </c>
      <c r="G431" s="75" t="str">
        <f t="shared" si="21"/>
        <v/>
      </c>
    </row>
    <row r="432" spans="1:7" x14ac:dyDescent="0.25">
      <c r="A432" s="142" t="s">
        <v>1742</v>
      </c>
      <c r="B432" s="60" t="s">
        <v>1398</v>
      </c>
      <c r="C432" s="123" t="s">
        <v>1399</v>
      </c>
      <c r="D432" s="138" t="s">
        <v>1399</v>
      </c>
      <c r="E432" s="71"/>
      <c r="F432" s="75" t="str">
        <f t="shared" si="20"/>
        <v/>
      </c>
      <c r="G432" s="75" t="str">
        <f t="shared" si="21"/>
        <v/>
      </c>
    </row>
    <row r="433" spans="1:7" x14ac:dyDescent="0.25">
      <c r="A433" s="142" t="s">
        <v>1743</v>
      </c>
      <c r="B433" s="60" t="s">
        <v>1398</v>
      </c>
      <c r="C433" s="123" t="s">
        <v>1399</v>
      </c>
      <c r="D433" s="138" t="s">
        <v>1399</v>
      </c>
      <c r="E433" s="71"/>
      <c r="F433" s="75" t="str">
        <f t="shared" si="20"/>
        <v/>
      </c>
      <c r="G433" s="75" t="str">
        <f t="shared" si="21"/>
        <v/>
      </c>
    </row>
    <row r="434" spans="1:7" x14ac:dyDescent="0.25">
      <c r="A434" s="142" t="s">
        <v>1744</v>
      </c>
      <c r="B434" s="60" t="s">
        <v>1398</v>
      </c>
      <c r="C434" s="123" t="s">
        <v>1399</v>
      </c>
      <c r="D434" s="138" t="s">
        <v>1399</v>
      </c>
      <c r="E434" s="71"/>
      <c r="F434" s="75" t="str">
        <f t="shared" si="20"/>
        <v/>
      </c>
      <c r="G434" s="75" t="str">
        <f t="shared" si="21"/>
        <v/>
      </c>
    </row>
    <row r="435" spans="1:7" x14ac:dyDescent="0.25">
      <c r="A435" s="142" t="s">
        <v>1745</v>
      </c>
      <c r="B435" s="60" t="s">
        <v>1398</v>
      </c>
      <c r="C435" s="123" t="s">
        <v>1399</v>
      </c>
      <c r="D435" s="138" t="s">
        <v>1399</v>
      </c>
      <c r="E435" s="71"/>
      <c r="F435" s="75" t="str">
        <f t="shared" si="20"/>
        <v/>
      </c>
      <c r="G435" s="75" t="str">
        <f t="shared" si="21"/>
        <v/>
      </c>
    </row>
    <row r="436" spans="1:7" x14ac:dyDescent="0.25">
      <c r="A436" s="142" t="s">
        <v>1746</v>
      </c>
      <c r="B436" s="60" t="s">
        <v>1398</v>
      </c>
      <c r="C436" s="123" t="s">
        <v>1399</v>
      </c>
      <c r="D436" s="138" t="s">
        <v>1399</v>
      </c>
      <c r="E436" s="71"/>
      <c r="F436" s="75" t="str">
        <f t="shared" si="20"/>
        <v/>
      </c>
      <c r="G436" s="75" t="str">
        <f t="shared" si="21"/>
        <v/>
      </c>
    </row>
    <row r="437" spans="1:7" x14ac:dyDescent="0.25">
      <c r="A437" s="142" t="s">
        <v>1747</v>
      </c>
      <c r="B437" s="60" t="s">
        <v>1398</v>
      </c>
      <c r="C437" s="123" t="s">
        <v>1399</v>
      </c>
      <c r="D437" s="138" t="s">
        <v>1399</v>
      </c>
      <c r="E437" s="71"/>
      <c r="F437" s="75" t="str">
        <f t="shared" si="20"/>
        <v/>
      </c>
      <c r="G437" s="75" t="str">
        <f t="shared" si="21"/>
        <v/>
      </c>
    </row>
    <row r="438" spans="1:7" x14ac:dyDescent="0.25">
      <c r="A438" s="142" t="s">
        <v>1748</v>
      </c>
      <c r="B438" s="60" t="s">
        <v>1398</v>
      </c>
      <c r="C438" s="123" t="s">
        <v>1399</v>
      </c>
      <c r="D438" s="138" t="s">
        <v>1399</v>
      </c>
      <c r="E438" s="71"/>
      <c r="F438" s="75" t="str">
        <f t="shared" si="20"/>
        <v/>
      </c>
      <c r="G438" s="75" t="str">
        <f t="shared" si="21"/>
        <v/>
      </c>
    </row>
    <row r="439" spans="1:7" x14ac:dyDescent="0.25">
      <c r="A439" s="142" t="s">
        <v>1749</v>
      </c>
      <c r="B439" s="60" t="s">
        <v>1398</v>
      </c>
      <c r="C439" s="123" t="s">
        <v>1399</v>
      </c>
      <c r="D439" s="138" t="s">
        <v>1399</v>
      </c>
      <c r="E439" s="71"/>
      <c r="F439" s="75" t="str">
        <f t="shared" si="20"/>
        <v/>
      </c>
      <c r="G439" s="75" t="str">
        <f t="shared" si="21"/>
        <v/>
      </c>
    </row>
    <row r="440" spans="1:7" x14ac:dyDescent="0.25">
      <c r="A440" s="142" t="s">
        <v>1750</v>
      </c>
      <c r="B440" s="60" t="s">
        <v>910</v>
      </c>
      <c r="C440" s="123">
        <f>SUM(C416:C439)</f>
        <v>0</v>
      </c>
      <c r="D440" s="138">
        <f>SUM(D416:D439)</f>
        <v>0</v>
      </c>
      <c r="E440" s="71"/>
      <c r="F440" s="70">
        <f>SUM(F416:F439)</f>
        <v>0</v>
      </c>
      <c r="G440" s="70">
        <f>SUM(G416:G439)</f>
        <v>0</v>
      </c>
    </row>
    <row r="441" spans="1:7" ht="15" customHeight="1" x14ac:dyDescent="0.25">
      <c r="A441" s="119"/>
      <c r="B441" s="119" t="s">
        <v>1751</v>
      </c>
      <c r="C441" s="119" t="s">
        <v>1469</v>
      </c>
      <c r="D441" s="119" t="s">
        <v>1470</v>
      </c>
      <c r="E441" s="119"/>
      <c r="F441" s="119" t="s">
        <v>1328</v>
      </c>
      <c r="G441" s="119" t="s">
        <v>1471</v>
      </c>
    </row>
    <row r="442" spans="1:7" x14ac:dyDescent="0.25">
      <c r="A442" s="142" t="s">
        <v>1752</v>
      </c>
      <c r="B442" s="60" t="s">
        <v>1500</v>
      </c>
      <c r="C442" s="70" t="s">
        <v>1399</v>
      </c>
      <c r="G442" s="60"/>
    </row>
    <row r="443" spans="1:7" x14ac:dyDescent="0.25">
      <c r="A443" s="142"/>
      <c r="G443" s="60"/>
    </row>
    <row r="444" spans="1:7" x14ac:dyDescent="0.25">
      <c r="A444" s="142"/>
      <c r="B444" s="60" t="s">
        <v>1501</v>
      </c>
      <c r="G444" s="60"/>
    </row>
    <row r="445" spans="1:7" x14ac:dyDescent="0.25">
      <c r="A445" s="142" t="s">
        <v>1753</v>
      </c>
      <c r="B445" s="60" t="s">
        <v>1503</v>
      </c>
      <c r="C445" s="123" t="s">
        <v>1399</v>
      </c>
      <c r="D445" s="138" t="s">
        <v>1399</v>
      </c>
      <c r="F445" s="75" t="str">
        <f t="shared" ref="F445:F452" si="22">IF($C$453=0,"",IF(C445="[for completion]","",C445/$C$453))</f>
        <v/>
      </c>
      <c r="G445" s="75" t="str">
        <f t="shared" ref="G445:G452" si="23">IF($D$453=0,"",IF(D445="[for completion]","",D445/$D$453))</f>
        <v/>
      </c>
    </row>
    <row r="446" spans="1:7" x14ac:dyDescent="0.25">
      <c r="A446" s="142" t="s">
        <v>1754</v>
      </c>
      <c r="B446" s="60" t="s">
        <v>1505</v>
      </c>
      <c r="C446" s="123" t="s">
        <v>1399</v>
      </c>
      <c r="D446" s="138" t="s">
        <v>1399</v>
      </c>
      <c r="F446" s="75" t="str">
        <f t="shared" si="22"/>
        <v/>
      </c>
      <c r="G446" s="75" t="str">
        <f t="shared" si="23"/>
        <v/>
      </c>
    </row>
    <row r="447" spans="1:7" x14ac:dyDescent="0.25">
      <c r="A447" s="142" t="s">
        <v>1755</v>
      </c>
      <c r="B447" s="60" t="s">
        <v>1507</v>
      </c>
      <c r="C447" s="123" t="s">
        <v>1399</v>
      </c>
      <c r="D447" s="138" t="s">
        <v>1399</v>
      </c>
      <c r="F447" s="75" t="str">
        <f t="shared" si="22"/>
        <v/>
      </c>
      <c r="G447" s="75" t="str">
        <f t="shared" si="23"/>
        <v/>
      </c>
    </row>
    <row r="448" spans="1:7" x14ac:dyDescent="0.25">
      <c r="A448" s="142" t="s">
        <v>1756</v>
      </c>
      <c r="B448" s="60" t="s">
        <v>1509</v>
      </c>
      <c r="C448" s="123" t="s">
        <v>1399</v>
      </c>
      <c r="D448" s="138" t="s">
        <v>1399</v>
      </c>
      <c r="F448" s="75" t="str">
        <f t="shared" si="22"/>
        <v/>
      </c>
      <c r="G448" s="75" t="str">
        <f t="shared" si="23"/>
        <v/>
      </c>
    </row>
    <row r="449" spans="1:7" x14ac:dyDescent="0.25">
      <c r="A449" s="142" t="s">
        <v>1757</v>
      </c>
      <c r="B449" s="60" t="s">
        <v>1511</v>
      </c>
      <c r="C449" s="123" t="s">
        <v>1399</v>
      </c>
      <c r="D449" s="138" t="s">
        <v>1399</v>
      </c>
      <c r="F449" s="75" t="str">
        <f t="shared" si="22"/>
        <v/>
      </c>
      <c r="G449" s="75" t="str">
        <f t="shared" si="23"/>
        <v/>
      </c>
    </row>
    <row r="450" spans="1:7" x14ac:dyDescent="0.25">
      <c r="A450" s="142" t="s">
        <v>1758</v>
      </c>
      <c r="B450" s="60" t="s">
        <v>1513</v>
      </c>
      <c r="C450" s="123" t="s">
        <v>1399</v>
      </c>
      <c r="D450" s="138" t="s">
        <v>1399</v>
      </c>
      <c r="F450" s="75" t="str">
        <f t="shared" si="22"/>
        <v/>
      </c>
      <c r="G450" s="75" t="str">
        <f t="shared" si="23"/>
        <v/>
      </c>
    </row>
    <row r="451" spans="1:7" x14ac:dyDescent="0.25">
      <c r="A451" s="142" t="s">
        <v>1759</v>
      </c>
      <c r="B451" s="60" t="s">
        <v>1515</v>
      </c>
      <c r="C451" s="123" t="s">
        <v>1399</v>
      </c>
      <c r="D451" s="138" t="s">
        <v>1399</v>
      </c>
      <c r="F451" s="75" t="str">
        <f t="shared" si="22"/>
        <v/>
      </c>
      <c r="G451" s="75" t="str">
        <f t="shared" si="23"/>
        <v/>
      </c>
    </row>
    <row r="452" spans="1:7" x14ac:dyDescent="0.25">
      <c r="A452" s="142" t="s">
        <v>1760</v>
      </c>
      <c r="B452" s="60" t="s">
        <v>1517</v>
      </c>
      <c r="C452" s="123" t="s">
        <v>1399</v>
      </c>
      <c r="D452" s="138" t="s">
        <v>1399</v>
      </c>
      <c r="F452" s="75" t="str">
        <f t="shared" si="22"/>
        <v/>
      </c>
      <c r="G452" s="75" t="str">
        <f t="shared" si="23"/>
        <v/>
      </c>
    </row>
    <row r="453" spans="1:7" x14ac:dyDescent="0.25">
      <c r="A453" s="142" t="s">
        <v>1761</v>
      </c>
      <c r="B453" s="122" t="s">
        <v>910</v>
      </c>
      <c r="C453" s="123">
        <f>SUM(C445:C452)</f>
        <v>0</v>
      </c>
      <c r="D453" s="138">
        <f>SUM(D445:D452)</f>
        <v>0</v>
      </c>
      <c r="F453" s="70">
        <f>SUM(F445:F452)</f>
        <v>0</v>
      </c>
      <c r="G453" s="70">
        <f>SUM(G445:G452)</f>
        <v>0</v>
      </c>
    </row>
    <row r="454" spans="1:7" outlineLevel="1" x14ac:dyDescent="0.25">
      <c r="A454" s="142" t="s">
        <v>1762</v>
      </c>
      <c r="B454" s="124" t="s">
        <v>1520</v>
      </c>
      <c r="C454" s="123"/>
      <c r="D454" s="138"/>
      <c r="F454" s="75" t="str">
        <f t="shared" ref="F454:F459" si="24">IF($C$453=0,"",IF(C454="[for completion]","",C454/$C$453))</f>
        <v/>
      </c>
      <c r="G454" s="75" t="str">
        <f t="shared" ref="G454:G459" si="25">IF($D$453=0,"",IF(D454="[for completion]","",D454/$D$453))</f>
        <v/>
      </c>
    </row>
    <row r="455" spans="1:7" outlineLevel="1" x14ac:dyDescent="0.25">
      <c r="A455" s="142" t="s">
        <v>1763</v>
      </c>
      <c r="B455" s="124" t="s">
        <v>1522</v>
      </c>
      <c r="C455" s="123"/>
      <c r="D455" s="138"/>
      <c r="F455" s="75" t="str">
        <f t="shared" si="24"/>
        <v/>
      </c>
      <c r="G455" s="75" t="str">
        <f t="shared" si="25"/>
        <v/>
      </c>
    </row>
    <row r="456" spans="1:7" outlineLevel="1" x14ac:dyDescent="0.25">
      <c r="A456" s="142" t="s">
        <v>1764</v>
      </c>
      <c r="B456" s="124" t="s">
        <v>1524</v>
      </c>
      <c r="C456" s="123"/>
      <c r="D456" s="138"/>
      <c r="F456" s="75" t="str">
        <f t="shared" si="24"/>
        <v/>
      </c>
      <c r="G456" s="75" t="str">
        <f t="shared" si="25"/>
        <v/>
      </c>
    </row>
    <row r="457" spans="1:7" outlineLevel="1" x14ac:dyDescent="0.25">
      <c r="A457" s="142" t="s">
        <v>1765</v>
      </c>
      <c r="B457" s="124" t="s">
        <v>1526</v>
      </c>
      <c r="C457" s="123"/>
      <c r="D457" s="138"/>
      <c r="F457" s="75" t="str">
        <f t="shared" si="24"/>
        <v/>
      </c>
      <c r="G457" s="75" t="str">
        <f t="shared" si="25"/>
        <v/>
      </c>
    </row>
    <row r="458" spans="1:7" outlineLevel="1" x14ac:dyDescent="0.25">
      <c r="A458" s="142" t="s">
        <v>1766</v>
      </c>
      <c r="B458" s="124" t="s">
        <v>1528</v>
      </c>
      <c r="C458" s="123"/>
      <c r="D458" s="138"/>
      <c r="F458" s="75" t="str">
        <f t="shared" si="24"/>
        <v/>
      </c>
      <c r="G458" s="75" t="str">
        <f t="shared" si="25"/>
        <v/>
      </c>
    </row>
    <row r="459" spans="1:7" outlineLevel="1" x14ac:dyDescent="0.25">
      <c r="A459" s="142" t="s">
        <v>1767</v>
      </c>
      <c r="B459" s="124" t="s">
        <v>1530</v>
      </c>
      <c r="C459" s="123"/>
      <c r="D459" s="138"/>
      <c r="F459" s="75" t="str">
        <f t="shared" si="24"/>
        <v/>
      </c>
      <c r="G459" s="75" t="str">
        <f t="shared" si="25"/>
        <v/>
      </c>
    </row>
    <row r="460" spans="1:7" outlineLevel="1" x14ac:dyDescent="0.25">
      <c r="A460" s="142" t="s">
        <v>1768</v>
      </c>
      <c r="B460" s="124"/>
      <c r="F460" s="140"/>
      <c r="G460" s="140"/>
    </row>
    <row r="461" spans="1:7" outlineLevel="1" x14ac:dyDescent="0.25">
      <c r="A461" s="142" t="s">
        <v>1769</v>
      </c>
      <c r="B461" s="124"/>
      <c r="F461" s="140"/>
      <c r="G461" s="140"/>
    </row>
    <row r="462" spans="1:7" outlineLevel="1" x14ac:dyDescent="0.25">
      <c r="A462" s="142" t="s">
        <v>1770</v>
      </c>
      <c r="B462" s="124"/>
      <c r="F462" s="71"/>
      <c r="G462" s="71"/>
    </row>
    <row r="463" spans="1:7" ht="15" customHeight="1" x14ac:dyDescent="0.25">
      <c r="A463" s="119"/>
      <c r="B463" s="119" t="s">
        <v>1771</v>
      </c>
      <c r="C463" s="119" t="s">
        <v>1469</v>
      </c>
      <c r="D463" s="119" t="s">
        <v>1470</v>
      </c>
      <c r="E463" s="119"/>
      <c r="F463" s="119" t="s">
        <v>1328</v>
      </c>
      <c r="G463" s="119" t="s">
        <v>1471</v>
      </c>
    </row>
    <row r="464" spans="1:7" x14ac:dyDescent="0.25">
      <c r="A464" s="142" t="s">
        <v>1772</v>
      </c>
      <c r="B464" s="60" t="s">
        <v>1500</v>
      </c>
      <c r="C464" s="70" t="s">
        <v>1773</v>
      </c>
      <c r="G464" s="60"/>
    </row>
    <row r="465" spans="1:7" x14ac:dyDescent="0.25">
      <c r="A465" s="142"/>
      <c r="G465" s="60"/>
    </row>
    <row r="466" spans="1:7" x14ac:dyDescent="0.25">
      <c r="A466" s="142"/>
      <c r="B466" s="60" t="s">
        <v>1501</v>
      </c>
      <c r="G466" s="60"/>
    </row>
    <row r="467" spans="1:7" x14ac:dyDescent="0.25">
      <c r="A467" s="142" t="s">
        <v>1774</v>
      </c>
      <c r="B467" s="60" t="s">
        <v>1503</v>
      </c>
      <c r="C467" s="123" t="s">
        <v>1773</v>
      </c>
      <c r="D467" s="138" t="s">
        <v>1773</v>
      </c>
      <c r="F467" s="75" t="str">
        <f t="shared" ref="F467:F474" si="26">IF($C$475=0,"",IF(C467="[Mark as ND1 if not relevant]","",C467/$C$475))</f>
        <v/>
      </c>
      <c r="G467" s="75" t="str">
        <f t="shared" ref="G467:G474" si="27">IF($D$475=0,"",IF(D467="[Mark as ND1 if not relevant]","",D467/$D$475))</f>
        <v/>
      </c>
    </row>
    <row r="468" spans="1:7" x14ac:dyDescent="0.25">
      <c r="A468" s="142" t="s">
        <v>1775</v>
      </c>
      <c r="B468" s="60" t="s">
        <v>1505</v>
      </c>
      <c r="C468" s="123" t="s">
        <v>1773</v>
      </c>
      <c r="D468" s="138" t="s">
        <v>1773</v>
      </c>
      <c r="F468" s="75" t="str">
        <f t="shared" si="26"/>
        <v/>
      </c>
      <c r="G468" s="75" t="str">
        <f t="shared" si="27"/>
        <v/>
      </c>
    </row>
    <row r="469" spans="1:7" x14ac:dyDescent="0.25">
      <c r="A469" s="142" t="s">
        <v>1776</v>
      </c>
      <c r="B469" s="60" t="s">
        <v>1507</v>
      </c>
      <c r="C469" s="123" t="s">
        <v>1773</v>
      </c>
      <c r="D469" s="138" t="s">
        <v>1773</v>
      </c>
      <c r="F469" s="75" t="str">
        <f t="shared" si="26"/>
        <v/>
      </c>
      <c r="G469" s="75" t="str">
        <f t="shared" si="27"/>
        <v/>
      </c>
    </row>
    <row r="470" spans="1:7" x14ac:dyDescent="0.25">
      <c r="A470" s="142" t="s">
        <v>1777</v>
      </c>
      <c r="B470" s="60" t="s">
        <v>1509</v>
      </c>
      <c r="C470" s="123" t="s">
        <v>1773</v>
      </c>
      <c r="D470" s="138" t="s">
        <v>1773</v>
      </c>
      <c r="F470" s="75" t="str">
        <f t="shared" si="26"/>
        <v/>
      </c>
      <c r="G470" s="75" t="str">
        <f t="shared" si="27"/>
        <v/>
      </c>
    </row>
    <row r="471" spans="1:7" x14ac:dyDescent="0.25">
      <c r="A471" s="142" t="s">
        <v>1778</v>
      </c>
      <c r="B471" s="60" t="s">
        <v>1511</v>
      </c>
      <c r="C471" s="123" t="s">
        <v>1773</v>
      </c>
      <c r="D471" s="138" t="s">
        <v>1773</v>
      </c>
      <c r="F471" s="75" t="str">
        <f t="shared" si="26"/>
        <v/>
      </c>
      <c r="G471" s="75" t="str">
        <f t="shared" si="27"/>
        <v/>
      </c>
    </row>
    <row r="472" spans="1:7" x14ac:dyDescent="0.25">
      <c r="A472" s="142" t="s">
        <v>1779</v>
      </c>
      <c r="B472" s="60" t="s">
        <v>1513</v>
      </c>
      <c r="C472" s="123" t="s">
        <v>1773</v>
      </c>
      <c r="D472" s="138" t="s">
        <v>1773</v>
      </c>
      <c r="F472" s="75" t="str">
        <f t="shared" si="26"/>
        <v/>
      </c>
      <c r="G472" s="75" t="str">
        <f t="shared" si="27"/>
        <v/>
      </c>
    </row>
    <row r="473" spans="1:7" x14ac:dyDescent="0.25">
      <c r="A473" s="142" t="s">
        <v>1780</v>
      </c>
      <c r="B473" s="60" t="s">
        <v>1515</v>
      </c>
      <c r="C473" s="123" t="s">
        <v>1773</v>
      </c>
      <c r="D473" s="138" t="s">
        <v>1773</v>
      </c>
      <c r="F473" s="75" t="str">
        <f t="shared" si="26"/>
        <v/>
      </c>
      <c r="G473" s="75" t="str">
        <f t="shared" si="27"/>
        <v/>
      </c>
    </row>
    <row r="474" spans="1:7" x14ac:dyDescent="0.25">
      <c r="A474" s="142" t="s">
        <v>1781</v>
      </c>
      <c r="B474" s="60" t="s">
        <v>1517</v>
      </c>
      <c r="C474" s="123" t="s">
        <v>1773</v>
      </c>
      <c r="D474" s="138" t="s">
        <v>1773</v>
      </c>
      <c r="F474" s="75" t="str">
        <f t="shared" si="26"/>
        <v/>
      </c>
      <c r="G474" s="75" t="str">
        <f t="shared" si="27"/>
        <v/>
      </c>
    </row>
    <row r="475" spans="1:7" x14ac:dyDescent="0.25">
      <c r="A475" s="142" t="s">
        <v>1782</v>
      </c>
      <c r="B475" s="122" t="s">
        <v>910</v>
      </c>
      <c r="C475" s="123">
        <f>SUM(C467:C474)</f>
        <v>0</v>
      </c>
      <c r="D475" s="138">
        <f>SUM(D467:D474)</f>
        <v>0</v>
      </c>
      <c r="F475" s="70">
        <f>SUM(F467:F474)</f>
        <v>0</v>
      </c>
      <c r="G475" s="70">
        <f>SUM(G467:G474)</f>
        <v>0</v>
      </c>
    </row>
    <row r="476" spans="1:7" outlineLevel="1" x14ac:dyDescent="0.25">
      <c r="A476" s="142" t="s">
        <v>1783</v>
      </c>
      <c r="B476" s="124" t="s">
        <v>1520</v>
      </c>
      <c r="C476" s="123"/>
      <c r="D476" s="138"/>
      <c r="F476" s="75" t="str">
        <f t="shared" ref="F476:F481" si="28">IF($C$475=0,"",IF(C476="[for completion]","",C476/$C$475))</f>
        <v/>
      </c>
      <c r="G476" s="75" t="str">
        <f t="shared" ref="G476:G481" si="29">IF($D$475=0,"",IF(D476="[for completion]","",D476/$D$475))</f>
        <v/>
      </c>
    </row>
    <row r="477" spans="1:7" outlineLevel="1" x14ac:dyDescent="0.25">
      <c r="A477" s="142" t="s">
        <v>1784</v>
      </c>
      <c r="B477" s="124" t="s">
        <v>1522</v>
      </c>
      <c r="C477" s="123"/>
      <c r="D477" s="138"/>
      <c r="F477" s="75" t="str">
        <f t="shared" si="28"/>
        <v/>
      </c>
      <c r="G477" s="75" t="str">
        <f t="shared" si="29"/>
        <v/>
      </c>
    </row>
    <row r="478" spans="1:7" outlineLevel="1" x14ac:dyDescent="0.25">
      <c r="A478" s="142" t="s">
        <v>1785</v>
      </c>
      <c r="B478" s="124" t="s">
        <v>1524</v>
      </c>
      <c r="C478" s="123"/>
      <c r="D478" s="138"/>
      <c r="F478" s="75" t="str">
        <f t="shared" si="28"/>
        <v/>
      </c>
      <c r="G478" s="75" t="str">
        <f t="shared" si="29"/>
        <v/>
      </c>
    </row>
    <row r="479" spans="1:7" outlineLevel="1" x14ac:dyDescent="0.25">
      <c r="A479" s="142" t="s">
        <v>1786</v>
      </c>
      <c r="B479" s="124" t="s">
        <v>1526</v>
      </c>
      <c r="C479" s="123"/>
      <c r="D479" s="138"/>
      <c r="F479" s="75" t="str">
        <f t="shared" si="28"/>
        <v/>
      </c>
      <c r="G479" s="75" t="str">
        <f t="shared" si="29"/>
        <v/>
      </c>
    </row>
    <row r="480" spans="1:7" outlineLevel="1" x14ac:dyDescent="0.25">
      <c r="A480" s="142" t="s">
        <v>1787</v>
      </c>
      <c r="B480" s="124" t="s">
        <v>1528</v>
      </c>
      <c r="C480" s="123"/>
      <c r="D480" s="138"/>
      <c r="F480" s="75" t="str">
        <f t="shared" si="28"/>
        <v/>
      </c>
      <c r="G480" s="75" t="str">
        <f t="shared" si="29"/>
        <v/>
      </c>
    </row>
    <row r="481" spans="1:7" outlineLevel="1" x14ac:dyDescent="0.25">
      <c r="A481" s="142" t="s">
        <v>1788</v>
      </c>
      <c r="B481" s="124" t="s">
        <v>1530</v>
      </c>
      <c r="C481" s="123"/>
      <c r="D481" s="138"/>
      <c r="F481" s="75" t="str">
        <f t="shared" si="28"/>
        <v/>
      </c>
      <c r="G481" s="75" t="str">
        <f t="shared" si="29"/>
        <v/>
      </c>
    </row>
    <row r="482" spans="1:7" outlineLevel="1" x14ac:dyDescent="0.25">
      <c r="A482" s="142" t="s">
        <v>1789</v>
      </c>
      <c r="B482" s="124"/>
      <c r="F482" s="75"/>
      <c r="G482" s="75"/>
    </row>
    <row r="483" spans="1:7" outlineLevel="1" x14ac:dyDescent="0.25">
      <c r="A483" s="142" t="s">
        <v>1790</v>
      </c>
      <c r="B483" s="124"/>
      <c r="F483" s="75"/>
      <c r="G483" s="75"/>
    </row>
    <row r="484" spans="1:7" outlineLevel="1" x14ac:dyDescent="0.25">
      <c r="A484" s="142" t="s">
        <v>1791</v>
      </c>
      <c r="B484" s="124"/>
      <c r="F484" s="75"/>
      <c r="G484" s="70"/>
    </row>
    <row r="485" spans="1:7" ht="15" customHeight="1" x14ac:dyDescent="0.25">
      <c r="A485" s="119"/>
      <c r="B485" s="88" t="s">
        <v>1792</v>
      </c>
      <c r="C485" s="119" t="s">
        <v>1793</v>
      </c>
      <c r="D485" s="119"/>
      <c r="E485" s="119"/>
      <c r="F485" s="119"/>
      <c r="G485" s="121"/>
    </row>
    <row r="486" spans="1:7" x14ac:dyDescent="0.25">
      <c r="A486" s="142" t="s">
        <v>1794</v>
      </c>
      <c r="B486" s="60" t="s">
        <v>1795</v>
      </c>
      <c r="C486" s="70" t="s">
        <v>1399</v>
      </c>
      <c r="G486" s="60"/>
    </row>
    <row r="487" spans="1:7" x14ac:dyDescent="0.25">
      <c r="A487" s="142" t="s">
        <v>1796</v>
      </c>
      <c r="B487" s="60" t="s">
        <v>1797</v>
      </c>
      <c r="C487" s="70" t="s">
        <v>1399</v>
      </c>
      <c r="G487" s="60"/>
    </row>
    <row r="488" spans="1:7" x14ac:dyDescent="0.25">
      <c r="A488" s="142" t="s">
        <v>1798</v>
      </c>
      <c r="B488" s="60" t="s">
        <v>1799</v>
      </c>
      <c r="C488" s="70" t="s">
        <v>1399</v>
      </c>
      <c r="G488" s="60"/>
    </row>
    <row r="489" spans="1:7" x14ac:dyDescent="0.25">
      <c r="A489" s="142" t="s">
        <v>1800</v>
      </c>
      <c r="B489" s="60" t="s">
        <v>1801</v>
      </c>
      <c r="C489" s="70" t="s">
        <v>1399</v>
      </c>
      <c r="G489" s="60"/>
    </row>
    <row r="490" spans="1:7" x14ac:dyDescent="0.25">
      <c r="A490" s="142" t="s">
        <v>1802</v>
      </c>
      <c r="B490" s="60" t="s">
        <v>1803</v>
      </c>
      <c r="C490" s="70" t="s">
        <v>1399</v>
      </c>
      <c r="G490" s="60"/>
    </row>
    <row r="491" spans="1:7" x14ac:dyDescent="0.25">
      <c r="A491" s="142" t="s">
        <v>1804</v>
      </c>
      <c r="B491" s="60" t="s">
        <v>1805</v>
      </c>
      <c r="C491" s="70" t="s">
        <v>1399</v>
      </c>
      <c r="G491" s="60"/>
    </row>
    <row r="492" spans="1:7" x14ac:dyDescent="0.25">
      <c r="A492" s="142" t="s">
        <v>1806</v>
      </c>
      <c r="B492" s="60" t="s">
        <v>1807</v>
      </c>
      <c r="C492" s="70" t="s">
        <v>1399</v>
      </c>
      <c r="G492" s="60"/>
    </row>
    <row r="493" spans="1:7" x14ac:dyDescent="0.25">
      <c r="A493" s="142" t="s">
        <v>1808</v>
      </c>
      <c r="B493" s="60" t="s">
        <v>1809</v>
      </c>
      <c r="C493" s="70" t="s">
        <v>1399</v>
      </c>
      <c r="G493" s="60"/>
    </row>
    <row r="494" spans="1:7" x14ac:dyDescent="0.25">
      <c r="A494" s="142" t="s">
        <v>1810</v>
      </c>
      <c r="B494" s="60" t="s">
        <v>1811</v>
      </c>
      <c r="C494" s="70" t="s">
        <v>1399</v>
      </c>
      <c r="G494" s="60"/>
    </row>
    <row r="495" spans="1:7" x14ac:dyDescent="0.25">
      <c r="A495" s="142" t="s">
        <v>1812</v>
      </c>
      <c r="B495" s="60" t="s">
        <v>1813</v>
      </c>
      <c r="C495" s="70" t="s">
        <v>1399</v>
      </c>
      <c r="G495" s="60"/>
    </row>
    <row r="496" spans="1:7" x14ac:dyDescent="0.25">
      <c r="A496" s="142" t="s">
        <v>1814</v>
      </c>
      <c r="B496" s="60" t="s">
        <v>1815</v>
      </c>
      <c r="C496" s="70" t="s">
        <v>1399</v>
      </c>
      <c r="G496" s="60"/>
    </row>
    <row r="497" spans="1:7" x14ac:dyDescent="0.25">
      <c r="A497" s="142" t="s">
        <v>1816</v>
      </c>
      <c r="B497" s="60" t="s">
        <v>1817</v>
      </c>
      <c r="C497" s="70" t="s">
        <v>1399</v>
      </c>
      <c r="G497" s="60"/>
    </row>
    <row r="498" spans="1:7" x14ac:dyDescent="0.25">
      <c r="A498" s="142" t="s">
        <v>1818</v>
      </c>
      <c r="B498" s="60" t="s">
        <v>908</v>
      </c>
      <c r="C498" s="70" t="s">
        <v>1399</v>
      </c>
      <c r="G498" s="60"/>
    </row>
    <row r="499" spans="1:7" outlineLevel="1" x14ac:dyDescent="0.25">
      <c r="A499" s="142" t="s">
        <v>1819</v>
      </c>
      <c r="B499" s="124" t="s">
        <v>1820</v>
      </c>
      <c r="C499" s="70"/>
      <c r="G499" s="60"/>
    </row>
    <row r="500" spans="1:7" outlineLevel="1" x14ac:dyDescent="0.25">
      <c r="A500" s="142" t="s">
        <v>1821</v>
      </c>
      <c r="B500" s="124" t="s">
        <v>913</v>
      </c>
      <c r="C500" s="70"/>
      <c r="G500" s="60"/>
    </row>
    <row r="501" spans="1:7" outlineLevel="1" x14ac:dyDescent="0.25">
      <c r="A501" s="142" t="s">
        <v>1822</v>
      </c>
      <c r="B501" s="124" t="s">
        <v>913</v>
      </c>
      <c r="C501" s="70"/>
      <c r="G501" s="60"/>
    </row>
    <row r="502" spans="1:7" outlineLevel="1" x14ac:dyDescent="0.25">
      <c r="A502" s="142" t="s">
        <v>1823</v>
      </c>
      <c r="B502" s="124" t="s">
        <v>913</v>
      </c>
      <c r="C502" s="70"/>
      <c r="G502" s="60"/>
    </row>
    <row r="503" spans="1:7" outlineLevel="1" x14ac:dyDescent="0.25">
      <c r="A503" s="142" t="s">
        <v>1824</v>
      </c>
      <c r="B503" s="124" t="s">
        <v>913</v>
      </c>
      <c r="C503" s="70"/>
      <c r="G503" s="60"/>
    </row>
    <row r="504" spans="1:7" outlineLevel="1" x14ac:dyDescent="0.25">
      <c r="A504" s="142" t="s">
        <v>1825</v>
      </c>
      <c r="B504" s="124" t="s">
        <v>913</v>
      </c>
      <c r="C504" s="70"/>
      <c r="G504" s="60"/>
    </row>
    <row r="505" spans="1:7" outlineLevel="1" x14ac:dyDescent="0.25">
      <c r="A505" s="142" t="s">
        <v>1826</v>
      </c>
      <c r="B505" s="124" t="s">
        <v>913</v>
      </c>
      <c r="C505" s="70"/>
      <c r="G505" s="60"/>
    </row>
    <row r="506" spans="1:7" outlineLevel="1" x14ac:dyDescent="0.25">
      <c r="A506" s="142" t="s">
        <v>1827</v>
      </c>
      <c r="B506" s="124" t="s">
        <v>913</v>
      </c>
      <c r="C506" s="70"/>
      <c r="G506" s="60"/>
    </row>
    <row r="507" spans="1:7" outlineLevel="1" x14ac:dyDescent="0.25">
      <c r="A507" s="142" t="s">
        <v>1828</v>
      </c>
      <c r="B507" s="124" t="s">
        <v>913</v>
      </c>
      <c r="C507" s="70"/>
      <c r="G507" s="60"/>
    </row>
    <row r="508" spans="1:7" outlineLevel="1" x14ac:dyDescent="0.25">
      <c r="A508" s="142" t="s">
        <v>1829</v>
      </c>
      <c r="B508" s="124" t="s">
        <v>913</v>
      </c>
      <c r="C508" s="70"/>
      <c r="G508" s="60"/>
    </row>
    <row r="509" spans="1:7" outlineLevel="1" x14ac:dyDescent="0.25">
      <c r="A509" s="142" t="s">
        <v>1830</v>
      </c>
      <c r="B509" s="124" t="s">
        <v>913</v>
      </c>
      <c r="C509" s="70"/>
      <c r="G509" s="60"/>
    </row>
    <row r="510" spans="1:7" outlineLevel="1" x14ac:dyDescent="0.25">
      <c r="A510" s="142" t="s">
        <v>1831</v>
      </c>
      <c r="B510" s="124" t="s">
        <v>913</v>
      </c>
      <c r="C510" s="70"/>
    </row>
    <row r="511" spans="1:7" outlineLevel="1" x14ac:dyDescent="0.25">
      <c r="A511" s="142" t="s">
        <v>1832</v>
      </c>
      <c r="B511" s="124" t="s">
        <v>913</v>
      </c>
      <c r="C511" s="70"/>
    </row>
    <row r="512" spans="1:7" outlineLevel="1" x14ac:dyDescent="0.25">
      <c r="A512" s="142" t="s">
        <v>1833</v>
      </c>
      <c r="B512" s="124" t="s">
        <v>913</v>
      </c>
      <c r="C512" s="70"/>
    </row>
    <row r="513" spans="1:7" x14ac:dyDescent="0.25">
      <c r="A513" s="88"/>
      <c r="B513" s="88" t="s">
        <v>1834</v>
      </c>
      <c r="C513" s="119" t="s">
        <v>879</v>
      </c>
      <c r="D513" s="119" t="s">
        <v>1835</v>
      </c>
      <c r="E513" s="119"/>
      <c r="F513" s="119" t="s">
        <v>1328</v>
      </c>
      <c r="G513" s="119" t="s">
        <v>1836</v>
      </c>
    </row>
    <row r="514" spans="1:7" x14ac:dyDescent="0.25">
      <c r="A514" s="142" t="s">
        <v>1837</v>
      </c>
      <c r="B514" s="142" t="s">
        <v>1398</v>
      </c>
      <c r="C514" s="147" t="s">
        <v>1399</v>
      </c>
      <c r="D514" s="148" t="s">
        <v>1399</v>
      </c>
      <c r="E514" s="143"/>
      <c r="F514" s="144" t="str">
        <f t="shared" ref="F514:F531" si="30">IF($C$532=0,"",IF(C514="[for completion]","",IF(C514="","",C514/$C$532)))</f>
        <v/>
      </c>
      <c r="G514" s="144" t="str">
        <f t="shared" ref="G514:G531" si="31">IF($D$532=0,"",IF(D514="[for completion]","",IF(D514="","",D514/$D$532)))</f>
        <v/>
      </c>
    </row>
    <row r="515" spans="1:7" x14ac:dyDescent="0.25">
      <c r="A515" s="142" t="s">
        <v>1838</v>
      </c>
      <c r="B515" s="142" t="s">
        <v>1398</v>
      </c>
      <c r="C515" s="147" t="s">
        <v>1399</v>
      </c>
      <c r="D515" s="148" t="s">
        <v>1399</v>
      </c>
      <c r="E515" s="143"/>
      <c r="F515" s="144" t="str">
        <f t="shared" si="30"/>
        <v/>
      </c>
      <c r="G515" s="144" t="str">
        <f t="shared" si="31"/>
        <v/>
      </c>
    </row>
    <row r="516" spans="1:7" x14ac:dyDescent="0.25">
      <c r="A516" s="142" t="s">
        <v>1839</v>
      </c>
      <c r="B516" s="142" t="s">
        <v>1398</v>
      </c>
      <c r="C516" s="147" t="s">
        <v>1399</v>
      </c>
      <c r="D516" s="148" t="s">
        <v>1399</v>
      </c>
      <c r="E516" s="143"/>
      <c r="F516" s="144" t="str">
        <f t="shared" si="30"/>
        <v/>
      </c>
      <c r="G516" s="144" t="str">
        <f t="shared" si="31"/>
        <v/>
      </c>
    </row>
    <row r="517" spans="1:7" x14ac:dyDescent="0.25">
      <c r="A517" s="142" t="s">
        <v>1840</v>
      </c>
      <c r="B517" s="142" t="s">
        <v>1398</v>
      </c>
      <c r="C517" s="147" t="s">
        <v>1399</v>
      </c>
      <c r="D517" s="148" t="s">
        <v>1399</v>
      </c>
      <c r="E517" s="143"/>
      <c r="F517" s="144" t="str">
        <f t="shared" si="30"/>
        <v/>
      </c>
      <c r="G517" s="144" t="str">
        <f t="shared" si="31"/>
        <v/>
      </c>
    </row>
    <row r="518" spans="1:7" x14ac:dyDescent="0.25">
      <c r="A518" s="142" t="s">
        <v>1841</v>
      </c>
      <c r="B518" s="142" t="s">
        <v>1398</v>
      </c>
      <c r="C518" s="147" t="s">
        <v>1399</v>
      </c>
      <c r="D518" s="148" t="s">
        <v>1399</v>
      </c>
      <c r="E518" s="143"/>
      <c r="F518" s="144" t="str">
        <f t="shared" si="30"/>
        <v/>
      </c>
      <c r="G518" s="144" t="str">
        <f t="shared" si="31"/>
        <v/>
      </c>
    </row>
    <row r="519" spans="1:7" x14ac:dyDescent="0.25">
      <c r="A519" s="142" t="s">
        <v>1842</v>
      </c>
      <c r="B519" s="142" t="s">
        <v>1398</v>
      </c>
      <c r="C519" s="147" t="s">
        <v>1399</v>
      </c>
      <c r="D519" s="148" t="s">
        <v>1399</v>
      </c>
      <c r="E519" s="143"/>
      <c r="F519" s="144" t="str">
        <f t="shared" si="30"/>
        <v/>
      </c>
      <c r="G519" s="144" t="str">
        <f t="shared" si="31"/>
        <v/>
      </c>
    </row>
    <row r="520" spans="1:7" x14ac:dyDescent="0.25">
      <c r="A520" s="142" t="s">
        <v>1843</v>
      </c>
      <c r="B520" s="142" t="s">
        <v>1398</v>
      </c>
      <c r="C520" s="147" t="s">
        <v>1399</v>
      </c>
      <c r="D520" s="148" t="s">
        <v>1399</v>
      </c>
      <c r="E520" s="143"/>
      <c r="F520" s="144" t="str">
        <f t="shared" si="30"/>
        <v/>
      </c>
      <c r="G520" s="144" t="str">
        <f t="shared" si="31"/>
        <v/>
      </c>
    </row>
    <row r="521" spans="1:7" x14ac:dyDescent="0.25">
      <c r="A521" s="142" t="s">
        <v>1844</v>
      </c>
      <c r="B521" s="142" t="s">
        <v>1398</v>
      </c>
      <c r="C521" s="147" t="s">
        <v>1399</v>
      </c>
      <c r="D521" s="148" t="s">
        <v>1399</v>
      </c>
      <c r="E521" s="143"/>
      <c r="F521" s="144" t="str">
        <f t="shared" si="30"/>
        <v/>
      </c>
      <c r="G521" s="144" t="str">
        <f t="shared" si="31"/>
        <v/>
      </c>
    </row>
    <row r="522" spans="1:7" x14ac:dyDescent="0.25">
      <c r="A522" s="142" t="s">
        <v>1845</v>
      </c>
      <c r="B522" s="142" t="s">
        <v>1398</v>
      </c>
      <c r="C522" s="147" t="s">
        <v>1399</v>
      </c>
      <c r="D522" s="148" t="s">
        <v>1399</v>
      </c>
      <c r="E522" s="143"/>
      <c r="F522" s="144" t="str">
        <f t="shared" si="30"/>
        <v/>
      </c>
      <c r="G522" s="144" t="str">
        <f t="shared" si="31"/>
        <v/>
      </c>
    </row>
    <row r="523" spans="1:7" x14ac:dyDescent="0.25">
      <c r="A523" s="142" t="s">
        <v>1846</v>
      </c>
      <c r="B523" s="142" t="s">
        <v>1398</v>
      </c>
      <c r="C523" s="147" t="s">
        <v>1399</v>
      </c>
      <c r="D523" s="148" t="s">
        <v>1399</v>
      </c>
      <c r="E523" s="143"/>
      <c r="F523" s="144" t="str">
        <f t="shared" si="30"/>
        <v/>
      </c>
      <c r="G523" s="144" t="str">
        <f t="shared" si="31"/>
        <v/>
      </c>
    </row>
    <row r="524" spans="1:7" x14ac:dyDescent="0.25">
      <c r="A524" s="142" t="s">
        <v>1847</v>
      </c>
      <c r="B524" s="142" t="s">
        <v>1398</v>
      </c>
      <c r="C524" s="147" t="s">
        <v>1399</v>
      </c>
      <c r="D524" s="148" t="s">
        <v>1399</v>
      </c>
      <c r="E524" s="143"/>
      <c r="F524" s="144" t="str">
        <f t="shared" si="30"/>
        <v/>
      </c>
      <c r="G524" s="144" t="str">
        <f t="shared" si="31"/>
        <v/>
      </c>
    </row>
    <row r="525" spans="1:7" x14ac:dyDescent="0.25">
      <c r="A525" s="142" t="s">
        <v>1848</v>
      </c>
      <c r="B525" s="142" t="s">
        <v>1398</v>
      </c>
      <c r="C525" s="147" t="s">
        <v>1399</v>
      </c>
      <c r="D525" s="148" t="s">
        <v>1399</v>
      </c>
      <c r="E525" s="143"/>
      <c r="F525" s="144" t="str">
        <f t="shared" si="30"/>
        <v/>
      </c>
      <c r="G525" s="144" t="str">
        <f t="shared" si="31"/>
        <v/>
      </c>
    </row>
    <row r="526" spans="1:7" x14ac:dyDescent="0.25">
      <c r="A526" s="142" t="s">
        <v>1849</v>
      </c>
      <c r="B526" s="142" t="s">
        <v>1398</v>
      </c>
      <c r="C526" s="147" t="s">
        <v>1399</v>
      </c>
      <c r="D526" s="148" t="s">
        <v>1399</v>
      </c>
      <c r="E526" s="143"/>
      <c r="F526" s="144" t="str">
        <f t="shared" si="30"/>
        <v/>
      </c>
      <c r="G526" s="144" t="str">
        <f t="shared" si="31"/>
        <v/>
      </c>
    </row>
    <row r="527" spans="1:7" x14ac:dyDescent="0.25">
      <c r="A527" s="142" t="s">
        <v>1850</v>
      </c>
      <c r="B527" s="142" t="s">
        <v>1398</v>
      </c>
      <c r="C527" s="147" t="s">
        <v>1399</v>
      </c>
      <c r="D527" s="148" t="s">
        <v>1399</v>
      </c>
      <c r="E527" s="143"/>
      <c r="F527" s="144" t="str">
        <f t="shared" si="30"/>
        <v/>
      </c>
      <c r="G527" s="144" t="str">
        <f t="shared" si="31"/>
        <v/>
      </c>
    </row>
    <row r="528" spans="1:7" x14ac:dyDescent="0.25">
      <c r="A528" s="142" t="s">
        <v>1851</v>
      </c>
      <c r="B528" s="142" t="s">
        <v>1398</v>
      </c>
      <c r="C528" s="147" t="s">
        <v>1399</v>
      </c>
      <c r="D528" s="148" t="s">
        <v>1399</v>
      </c>
      <c r="E528" s="143"/>
      <c r="F528" s="144" t="str">
        <f t="shared" si="30"/>
        <v/>
      </c>
      <c r="G528" s="144" t="str">
        <f t="shared" si="31"/>
        <v/>
      </c>
    </row>
    <row r="529" spans="1:7" x14ac:dyDescent="0.25">
      <c r="A529" s="142" t="s">
        <v>1852</v>
      </c>
      <c r="B529" s="142" t="s">
        <v>1398</v>
      </c>
      <c r="C529" s="147" t="s">
        <v>1399</v>
      </c>
      <c r="D529" s="148" t="s">
        <v>1399</v>
      </c>
      <c r="E529" s="143"/>
      <c r="F529" s="144" t="str">
        <f t="shared" si="30"/>
        <v/>
      </c>
      <c r="G529" s="144" t="str">
        <f t="shared" si="31"/>
        <v/>
      </c>
    </row>
    <row r="530" spans="1:7" x14ac:dyDescent="0.25">
      <c r="A530" s="142" t="s">
        <v>1853</v>
      </c>
      <c r="B530" s="142" t="s">
        <v>1398</v>
      </c>
      <c r="C530" s="147" t="s">
        <v>1399</v>
      </c>
      <c r="D530" s="148" t="s">
        <v>1399</v>
      </c>
      <c r="E530" s="143"/>
      <c r="F530" s="144" t="str">
        <f t="shared" si="30"/>
        <v/>
      </c>
      <c r="G530" s="144" t="str">
        <f t="shared" si="31"/>
        <v/>
      </c>
    </row>
    <row r="531" spans="1:7" x14ac:dyDescent="0.25">
      <c r="A531" s="142" t="s">
        <v>1854</v>
      </c>
      <c r="B531" s="142" t="s">
        <v>1604</v>
      </c>
      <c r="C531" s="147" t="s">
        <v>1399</v>
      </c>
      <c r="D531" s="148" t="s">
        <v>1399</v>
      </c>
      <c r="E531" s="143"/>
      <c r="F531" s="144" t="str">
        <f t="shared" si="30"/>
        <v/>
      </c>
      <c r="G531" s="144" t="str">
        <f t="shared" si="31"/>
        <v/>
      </c>
    </row>
    <row r="532" spans="1:7" x14ac:dyDescent="0.25">
      <c r="A532" s="142" t="s">
        <v>1855</v>
      </c>
      <c r="B532" s="142" t="s">
        <v>910</v>
      </c>
      <c r="C532" s="147">
        <f>SUM(C514:C531)</f>
        <v>0</v>
      </c>
      <c r="D532" s="148">
        <f>SUM(D514:D531)</f>
        <v>0</v>
      </c>
      <c r="E532" s="143"/>
      <c r="F532" s="70">
        <f>SUM(F514:F531)</f>
        <v>0</v>
      </c>
      <c r="G532" s="70">
        <f>SUM(G514:G531)</f>
        <v>0</v>
      </c>
    </row>
    <row r="533" spans="1:7" x14ac:dyDescent="0.25">
      <c r="A533" s="142" t="s">
        <v>1856</v>
      </c>
      <c r="B533" s="142"/>
      <c r="C533" s="142"/>
      <c r="D533" s="142"/>
      <c r="E533" s="143"/>
      <c r="F533" s="143"/>
      <c r="G533" s="143"/>
    </row>
    <row r="534" spans="1:7" x14ac:dyDescent="0.25">
      <c r="A534" s="142" t="s">
        <v>1857</v>
      </c>
      <c r="B534" s="142"/>
      <c r="C534" s="142"/>
      <c r="D534" s="142"/>
      <c r="E534" s="143"/>
      <c r="F534" s="143"/>
      <c r="G534" s="143"/>
    </row>
    <row r="535" spans="1:7" x14ac:dyDescent="0.25">
      <c r="A535" s="142" t="s">
        <v>1858</v>
      </c>
      <c r="B535" s="142"/>
      <c r="C535" s="142"/>
      <c r="D535" s="142"/>
      <c r="E535" s="143"/>
      <c r="F535" s="143"/>
      <c r="G535" s="143"/>
    </row>
    <row r="536" spans="1:7" x14ac:dyDescent="0.25">
      <c r="A536" s="88"/>
      <c r="B536" s="88" t="s">
        <v>1859</v>
      </c>
      <c r="C536" s="119" t="s">
        <v>879</v>
      </c>
      <c r="D536" s="119" t="s">
        <v>1835</v>
      </c>
      <c r="E536" s="119"/>
      <c r="F536" s="119" t="s">
        <v>1328</v>
      </c>
      <c r="G536" s="119" t="s">
        <v>1836</v>
      </c>
    </row>
    <row r="537" spans="1:7" x14ac:dyDescent="0.25">
      <c r="A537" s="142" t="s">
        <v>1860</v>
      </c>
      <c r="B537" s="142" t="s">
        <v>1398</v>
      </c>
      <c r="C537" s="147" t="s">
        <v>1399</v>
      </c>
      <c r="D537" s="148" t="s">
        <v>1399</v>
      </c>
      <c r="E537" s="143"/>
      <c r="F537" s="144" t="str">
        <f t="shared" ref="F537:F554" si="32">IF($C$555=0,"",IF(C537="[for completion]","",IF(C537="","",C537/$C$555)))</f>
        <v/>
      </c>
      <c r="G537" s="144" t="str">
        <f t="shared" ref="G537:G554" si="33">IF($D$555=0,"",IF(D537="[for completion]","",IF(D537="","",D537/$D$555)))</f>
        <v/>
      </c>
    </row>
    <row r="538" spans="1:7" x14ac:dyDescent="0.25">
      <c r="A538" s="142" t="s">
        <v>1861</v>
      </c>
      <c r="B538" s="142" t="s">
        <v>1398</v>
      </c>
      <c r="C538" s="147" t="s">
        <v>1399</v>
      </c>
      <c r="D538" s="148" t="s">
        <v>1399</v>
      </c>
      <c r="E538" s="143"/>
      <c r="F538" s="144" t="str">
        <f t="shared" si="32"/>
        <v/>
      </c>
      <c r="G538" s="144" t="str">
        <f t="shared" si="33"/>
        <v/>
      </c>
    </row>
    <row r="539" spans="1:7" x14ac:dyDescent="0.25">
      <c r="A539" s="142" t="s">
        <v>1862</v>
      </c>
      <c r="B539" s="142" t="s">
        <v>1398</v>
      </c>
      <c r="C539" s="147" t="s">
        <v>1399</v>
      </c>
      <c r="D539" s="148" t="s">
        <v>1399</v>
      </c>
      <c r="E539" s="143"/>
      <c r="F539" s="144" t="str">
        <f t="shared" si="32"/>
        <v/>
      </c>
      <c r="G539" s="144" t="str">
        <f t="shared" si="33"/>
        <v/>
      </c>
    </row>
    <row r="540" spans="1:7" x14ac:dyDescent="0.25">
      <c r="A540" s="142" t="s">
        <v>1863</v>
      </c>
      <c r="B540" s="142" t="s">
        <v>1398</v>
      </c>
      <c r="C540" s="147" t="s">
        <v>1399</v>
      </c>
      <c r="D540" s="148" t="s">
        <v>1399</v>
      </c>
      <c r="E540" s="143"/>
      <c r="F540" s="144" t="str">
        <f t="shared" si="32"/>
        <v/>
      </c>
      <c r="G540" s="144" t="str">
        <f t="shared" si="33"/>
        <v/>
      </c>
    </row>
    <row r="541" spans="1:7" x14ac:dyDescent="0.25">
      <c r="A541" s="142" t="s">
        <v>1864</v>
      </c>
      <c r="B541" s="142" t="s">
        <v>1398</v>
      </c>
      <c r="C541" s="147" t="s">
        <v>1399</v>
      </c>
      <c r="D541" s="148" t="s">
        <v>1399</v>
      </c>
      <c r="E541" s="143"/>
      <c r="F541" s="144" t="str">
        <f t="shared" si="32"/>
        <v/>
      </c>
      <c r="G541" s="144" t="str">
        <f t="shared" si="33"/>
        <v/>
      </c>
    </row>
    <row r="542" spans="1:7" x14ac:dyDescent="0.25">
      <c r="A542" s="142" t="s">
        <v>1865</v>
      </c>
      <c r="B542" s="142" t="s">
        <v>1398</v>
      </c>
      <c r="C542" s="147" t="s">
        <v>1399</v>
      </c>
      <c r="D542" s="148" t="s">
        <v>1399</v>
      </c>
      <c r="E542" s="143"/>
      <c r="F542" s="144" t="str">
        <f t="shared" si="32"/>
        <v/>
      </c>
      <c r="G542" s="144" t="str">
        <f t="shared" si="33"/>
        <v/>
      </c>
    </row>
    <row r="543" spans="1:7" x14ac:dyDescent="0.25">
      <c r="A543" s="142" t="s">
        <v>1866</v>
      </c>
      <c r="B543" s="149" t="s">
        <v>1398</v>
      </c>
      <c r="C543" s="147" t="s">
        <v>1399</v>
      </c>
      <c r="D543" s="148" t="s">
        <v>1399</v>
      </c>
      <c r="E543" s="143"/>
      <c r="F543" s="144" t="str">
        <f t="shared" si="32"/>
        <v/>
      </c>
      <c r="G543" s="144" t="str">
        <f t="shared" si="33"/>
        <v/>
      </c>
    </row>
    <row r="544" spans="1:7" x14ac:dyDescent="0.25">
      <c r="A544" s="142" t="s">
        <v>1867</v>
      </c>
      <c r="B544" s="142" t="s">
        <v>1398</v>
      </c>
      <c r="C544" s="147" t="s">
        <v>1399</v>
      </c>
      <c r="D544" s="148" t="s">
        <v>1399</v>
      </c>
      <c r="E544" s="143"/>
      <c r="F544" s="144" t="str">
        <f t="shared" si="32"/>
        <v/>
      </c>
      <c r="G544" s="144" t="str">
        <f t="shared" si="33"/>
        <v/>
      </c>
    </row>
    <row r="545" spans="1:7" x14ac:dyDescent="0.25">
      <c r="A545" s="142" t="s">
        <v>1868</v>
      </c>
      <c r="B545" s="142" t="s">
        <v>1398</v>
      </c>
      <c r="C545" s="147" t="s">
        <v>1399</v>
      </c>
      <c r="D545" s="148" t="s">
        <v>1399</v>
      </c>
      <c r="E545" s="143"/>
      <c r="F545" s="144" t="str">
        <f t="shared" si="32"/>
        <v/>
      </c>
      <c r="G545" s="144" t="str">
        <f t="shared" si="33"/>
        <v/>
      </c>
    </row>
    <row r="546" spans="1:7" x14ac:dyDescent="0.25">
      <c r="A546" s="142" t="s">
        <v>1869</v>
      </c>
      <c r="B546" s="142" t="s">
        <v>1398</v>
      </c>
      <c r="C546" s="147" t="s">
        <v>1399</v>
      </c>
      <c r="D546" s="148" t="s">
        <v>1399</v>
      </c>
      <c r="E546" s="143"/>
      <c r="F546" s="144" t="str">
        <f t="shared" si="32"/>
        <v/>
      </c>
      <c r="G546" s="144" t="str">
        <f t="shared" si="33"/>
        <v/>
      </c>
    </row>
    <row r="547" spans="1:7" x14ac:dyDescent="0.25">
      <c r="A547" s="142" t="s">
        <v>1870</v>
      </c>
      <c r="B547" s="142" t="s">
        <v>1398</v>
      </c>
      <c r="C547" s="147" t="s">
        <v>1399</v>
      </c>
      <c r="D547" s="148" t="s">
        <v>1399</v>
      </c>
      <c r="E547" s="143"/>
      <c r="F547" s="144" t="str">
        <f t="shared" si="32"/>
        <v/>
      </c>
      <c r="G547" s="144" t="str">
        <f t="shared" si="33"/>
        <v/>
      </c>
    </row>
    <row r="548" spans="1:7" x14ac:dyDescent="0.25">
      <c r="A548" s="142" t="s">
        <v>1871</v>
      </c>
      <c r="B548" s="142" t="s">
        <v>1398</v>
      </c>
      <c r="C548" s="147" t="s">
        <v>1399</v>
      </c>
      <c r="D548" s="148" t="s">
        <v>1399</v>
      </c>
      <c r="E548" s="143"/>
      <c r="F548" s="144" t="str">
        <f t="shared" si="32"/>
        <v/>
      </c>
      <c r="G548" s="144" t="str">
        <f t="shared" si="33"/>
        <v/>
      </c>
    </row>
    <row r="549" spans="1:7" x14ac:dyDescent="0.25">
      <c r="A549" s="142" t="s">
        <v>1872</v>
      </c>
      <c r="B549" s="142" t="s">
        <v>1398</v>
      </c>
      <c r="C549" s="147" t="s">
        <v>1399</v>
      </c>
      <c r="D549" s="148" t="s">
        <v>1399</v>
      </c>
      <c r="E549" s="143"/>
      <c r="F549" s="144" t="str">
        <f t="shared" si="32"/>
        <v/>
      </c>
      <c r="G549" s="144" t="str">
        <f t="shared" si="33"/>
        <v/>
      </c>
    </row>
    <row r="550" spans="1:7" x14ac:dyDescent="0.25">
      <c r="A550" s="142" t="s">
        <v>1873</v>
      </c>
      <c r="B550" s="142" t="s">
        <v>1398</v>
      </c>
      <c r="C550" s="147" t="s">
        <v>1399</v>
      </c>
      <c r="D550" s="148" t="s">
        <v>1399</v>
      </c>
      <c r="E550" s="143"/>
      <c r="F550" s="144" t="str">
        <f t="shared" si="32"/>
        <v/>
      </c>
      <c r="G550" s="144" t="str">
        <f t="shared" si="33"/>
        <v/>
      </c>
    </row>
    <row r="551" spans="1:7" x14ac:dyDescent="0.25">
      <c r="A551" s="142" t="s">
        <v>1874</v>
      </c>
      <c r="B551" s="142" t="s">
        <v>1398</v>
      </c>
      <c r="C551" s="147" t="s">
        <v>1399</v>
      </c>
      <c r="D551" s="148" t="s">
        <v>1399</v>
      </c>
      <c r="E551" s="143"/>
      <c r="F551" s="144" t="str">
        <f t="shared" si="32"/>
        <v/>
      </c>
      <c r="G551" s="144" t="str">
        <f t="shared" si="33"/>
        <v/>
      </c>
    </row>
    <row r="552" spans="1:7" x14ac:dyDescent="0.25">
      <c r="A552" s="142" t="s">
        <v>1875</v>
      </c>
      <c r="B552" s="142" t="s">
        <v>1398</v>
      </c>
      <c r="C552" s="147" t="s">
        <v>1399</v>
      </c>
      <c r="D552" s="148" t="s">
        <v>1399</v>
      </c>
      <c r="E552" s="143"/>
      <c r="F552" s="144" t="str">
        <f t="shared" si="32"/>
        <v/>
      </c>
      <c r="G552" s="144" t="str">
        <f t="shared" si="33"/>
        <v/>
      </c>
    </row>
    <row r="553" spans="1:7" x14ac:dyDescent="0.25">
      <c r="A553" s="142" t="s">
        <v>1876</v>
      </c>
      <c r="B553" s="142" t="s">
        <v>1398</v>
      </c>
      <c r="C553" s="147" t="s">
        <v>1399</v>
      </c>
      <c r="D553" s="148" t="s">
        <v>1399</v>
      </c>
      <c r="E553" s="143"/>
      <c r="F553" s="144" t="str">
        <f t="shared" si="32"/>
        <v/>
      </c>
      <c r="G553" s="144" t="str">
        <f t="shared" si="33"/>
        <v/>
      </c>
    </row>
    <row r="554" spans="1:7" x14ac:dyDescent="0.25">
      <c r="A554" s="142" t="s">
        <v>1877</v>
      </c>
      <c r="B554" s="142" t="s">
        <v>1604</v>
      </c>
      <c r="C554" s="147" t="s">
        <v>1399</v>
      </c>
      <c r="D554" s="148" t="s">
        <v>1399</v>
      </c>
      <c r="E554" s="143"/>
      <c r="F554" s="144" t="str">
        <f t="shared" si="32"/>
        <v/>
      </c>
      <c r="G554" s="144" t="str">
        <f t="shared" si="33"/>
        <v/>
      </c>
    </row>
    <row r="555" spans="1:7" x14ac:dyDescent="0.25">
      <c r="A555" s="142" t="s">
        <v>1878</v>
      </c>
      <c r="B555" s="142" t="s">
        <v>910</v>
      </c>
      <c r="C555" s="147">
        <f>SUM(C537:C554)</f>
        <v>0</v>
      </c>
      <c r="D555" s="148">
        <f>SUM(D537:D554)</f>
        <v>0</v>
      </c>
      <c r="E555" s="143"/>
      <c r="F555" s="70">
        <f>SUM(F537:F554)</f>
        <v>0</v>
      </c>
      <c r="G555" s="70">
        <f>SUM(G537:G554)</f>
        <v>0</v>
      </c>
    </row>
    <row r="556" spans="1:7" x14ac:dyDescent="0.25">
      <c r="A556" s="142" t="s">
        <v>1879</v>
      </c>
      <c r="B556" s="142"/>
      <c r="C556" s="142"/>
      <c r="D556" s="142"/>
      <c r="E556" s="143"/>
      <c r="F556" s="143"/>
      <c r="G556" s="143"/>
    </row>
    <row r="557" spans="1:7" x14ac:dyDescent="0.25">
      <c r="A557" s="142" t="s">
        <v>1880</v>
      </c>
      <c r="B557" s="142"/>
      <c r="C557" s="142"/>
      <c r="D557" s="142"/>
      <c r="E557" s="143"/>
      <c r="F557" s="143"/>
      <c r="G557" s="143"/>
    </row>
    <row r="558" spans="1:7" x14ac:dyDescent="0.25">
      <c r="A558" s="142" t="s">
        <v>1881</v>
      </c>
      <c r="B558" s="142"/>
      <c r="C558" s="142"/>
      <c r="D558" s="142"/>
      <c r="E558" s="143"/>
      <c r="F558" s="143"/>
      <c r="G558" s="143"/>
    </row>
    <row r="559" spans="1:7" x14ac:dyDescent="0.25">
      <c r="A559" s="88"/>
      <c r="B559" s="88" t="s">
        <v>1882</v>
      </c>
      <c r="C559" s="119" t="s">
        <v>879</v>
      </c>
      <c r="D559" s="119" t="s">
        <v>1835</v>
      </c>
      <c r="E559" s="119"/>
      <c r="F559" s="119" t="s">
        <v>1328</v>
      </c>
      <c r="G559" s="119" t="s">
        <v>1836</v>
      </c>
    </row>
    <row r="560" spans="1:7" x14ac:dyDescent="0.25">
      <c r="A560" s="142" t="s">
        <v>1883</v>
      </c>
      <c r="B560" s="142" t="s">
        <v>1634</v>
      </c>
      <c r="C560" s="147" t="s">
        <v>1399</v>
      </c>
      <c r="D560" s="148" t="s">
        <v>1399</v>
      </c>
      <c r="E560" s="143"/>
      <c r="F560" s="144" t="str">
        <f t="shared" ref="F560:F569" si="34">IF($C$570=0,"",IF(C560="[for completion]","",IF(C560="","",C560/$C$570)))</f>
        <v/>
      </c>
      <c r="G560" s="144" t="str">
        <f t="shared" ref="G560:G569" si="35">IF($D$570=0,"",IF(D560="[for completion]","",IF(D560="","",D560/$D$570)))</f>
        <v/>
      </c>
    </row>
    <row r="561" spans="1:7" x14ac:dyDescent="0.25">
      <c r="A561" s="142" t="s">
        <v>1884</v>
      </c>
      <c r="B561" s="142" t="s">
        <v>1636</v>
      </c>
      <c r="C561" s="147" t="s">
        <v>1399</v>
      </c>
      <c r="D561" s="148" t="s">
        <v>1399</v>
      </c>
      <c r="E561" s="143"/>
      <c r="F561" s="144" t="str">
        <f t="shared" si="34"/>
        <v/>
      </c>
      <c r="G561" s="144" t="str">
        <f t="shared" si="35"/>
        <v/>
      </c>
    </row>
    <row r="562" spans="1:7" x14ac:dyDescent="0.25">
      <c r="A562" s="142" t="s">
        <v>1885</v>
      </c>
      <c r="B562" s="142" t="s">
        <v>1638</v>
      </c>
      <c r="C562" s="147" t="s">
        <v>1399</v>
      </c>
      <c r="D562" s="148" t="s">
        <v>1399</v>
      </c>
      <c r="E562" s="143"/>
      <c r="F562" s="144" t="str">
        <f t="shared" si="34"/>
        <v/>
      </c>
      <c r="G562" s="144" t="str">
        <f t="shared" si="35"/>
        <v/>
      </c>
    </row>
    <row r="563" spans="1:7" x14ac:dyDescent="0.25">
      <c r="A563" s="142" t="s">
        <v>1886</v>
      </c>
      <c r="B563" s="142" t="s">
        <v>1640</v>
      </c>
      <c r="C563" s="147" t="s">
        <v>1399</v>
      </c>
      <c r="D563" s="148" t="s">
        <v>1399</v>
      </c>
      <c r="E563" s="143"/>
      <c r="F563" s="144" t="str">
        <f t="shared" si="34"/>
        <v/>
      </c>
      <c r="G563" s="144" t="str">
        <f t="shared" si="35"/>
        <v/>
      </c>
    </row>
    <row r="564" spans="1:7" x14ac:dyDescent="0.25">
      <c r="A564" s="142" t="s">
        <v>1887</v>
      </c>
      <c r="B564" s="142" t="s">
        <v>1642</v>
      </c>
      <c r="C564" s="147" t="s">
        <v>1399</v>
      </c>
      <c r="D564" s="148" t="s">
        <v>1399</v>
      </c>
      <c r="E564" s="143"/>
      <c r="F564" s="144" t="str">
        <f t="shared" si="34"/>
        <v/>
      </c>
      <c r="G564" s="144" t="str">
        <f t="shared" si="35"/>
        <v/>
      </c>
    </row>
    <row r="565" spans="1:7" x14ac:dyDescent="0.25">
      <c r="A565" s="142" t="s">
        <v>1888</v>
      </c>
      <c r="B565" s="142" t="s">
        <v>1644</v>
      </c>
      <c r="C565" s="147" t="s">
        <v>1399</v>
      </c>
      <c r="D565" s="148" t="s">
        <v>1399</v>
      </c>
      <c r="E565" s="143"/>
      <c r="F565" s="144" t="str">
        <f t="shared" si="34"/>
        <v/>
      </c>
      <c r="G565" s="144" t="str">
        <f t="shared" si="35"/>
        <v/>
      </c>
    </row>
    <row r="566" spans="1:7" x14ac:dyDescent="0.25">
      <c r="A566" s="142" t="s">
        <v>1889</v>
      </c>
      <c r="B566" s="142" t="s">
        <v>1646</v>
      </c>
      <c r="C566" s="147" t="s">
        <v>1399</v>
      </c>
      <c r="D566" s="148" t="s">
        <v>1399</v>
      </c>
      <c r="E566" s="143"/>
      <c r="F566" s="144" t="str">
        <f t="shared" si="34"/>
        <v/>
      </c>
      <c r="G566" s="144" t="str">
        <f t="shared" si="35"/>
        <v/>
      </c>
    </row>
    <row r="567" spans="1:7" x14ac:dyDescent="0.25">
      <c r="A567" s="142" t="s">
        <v>1890</v>
      </c>
      <c r="B567" s="142" t="s">
        <v>1648</v>
      </c>
      <c r="C567" s="147" t="s">
        <v>1399</v>
      </c>
      <c r="D567" s="148" t="s">
        <v>1399</v>
      </c>
      <c r="E567" s="143"/>
      <c r="F567" s="144" t="str">
        <f t="shared" si="34"/>
        <v/>
      </c>
      <c r="G567" s="144" t="str">
        <f t="shared" si="35"/>
        <v/>
      </c>
    </row>
    <row r="568" spans="1:7" x14ac:dyDescent="0.25">
      <c r="A568" s="142" t="s">
        <v>1891</v>
      </c>
      <c r="B568" s="142" t="s">
        <v>1650</v>
      </c>
      <c r="C568" s="147" t="s">
        <v>1399</v>
      </c>
      <c r="D568" s="148" t="s">
        <v>1399</v>
      </c>
      <c r="E568" s="143"/>
      <c r="F568" s="144" t="str">
        <f t="shared" si="34"/>
        <v/>
      </c>
      <c r="G568" s="144" t="str">
        <f t="shared" si="35"/>
        <v/>
      </c>
    </row>
    <row r="569" spans="1:7" x14ac:dyDescent="0.25">
      <c r="A569" s="142" t="s">
        <v>1892</v>
      </c>
      <c r="B569" s="142" t="s">
        <v>1604</v>
      </c>
      <c r="C569" s="147" t="s">
        <v>1399</v>
      </c>
      <c r="D569" s="148" t="s">
        <v>1399</v>
      </c>
      <c r="E569" s="143"/>
      <c r="F569" s="144" t="str">
        <f t="shared" si="34"/>
        <v/>
      </c>
      <c r="G569" s="144" t="str">
        <f t="shared" si="35"/>
        <v/>
      </c>
    </row>
    <row r="570" spans="1:7" x14ac:dyDescent="0.25">
      <c r="A570" s="142" t="s">
        <v>1893</v>
      </c>
      <c r="B570" s="142" t="s">
        <v>910</v>
      </c>
      <c r="C570" s="147">
        <f>SUM(C560:C568)</f>
        <v>0</v>
      </c>
      <c r="D570" s="148">
        <f>SUM(D560:D568)</f>
        <v>0</v>
      </c>
      <c r="E570" s="143"/>
      <c r="F570" s="70">
        <f>SUM(F560:F569)</f>
        <v>0</v>
      </c>
      <c r="G570" s="70">
        <f>SUM(G560:G569)</f>
        <v>0</v>
      </c>
    </row>
    <row r="571" spans="1:7" x14ac:dyDescent="0.25">
      <c r="A571" s="142" t="s">
        <v>1894</v>
      </c>
    </row>
    <row r="572" spans="1:7" x14ac:dyDescent="0.25">
      <c r="A572" s="88"/>
      <c r="B572" s="88" t="s">
        <v>1895</v>
      </c>
      <c r="C572" s="119" t="s">
        <v>879</v>
      </c>
      <c r="D572" s="119" t="s">
        <v>1584</v>
      </c>
      <c r="E572" s="119"/>
      <c r="F572" s="119" t="s">
        <v>1327</v>
      </c>
      <c r="G572" s="119" t="s">
        <v>1836</v>
      </c>
    </row>
    <row r="573" spans="1:7" x14ac:dyDescent="0.25">
      <c r="A573" s="142" t="s">
        <v>1896</v>
      </c>
      <c r="B573" s="142" t="s">
        <v>1672</v>
      </c>
      <c r="C573" s="147" t="s">
        <v>1399</v>
      </c>
      <c r="D573" s="148" t="s">
        <v>1399</v>
      </c>
      <c r="E573" s="143"/>
      <c r="F573" s="144" t="str">
        <f>IF($C$577=0,"",IF(C573="[for completion]","",IF(C573="","",C573/$C$577)))</f>
        <v/>
      </c>
      <c r="G573" s="144" t="str">
        <f>IF($D$577=0,"",IF(D573="[for completion]","",IF(D573="","",D573/$D$577)))</f>
        <v/>
      </c>
    </row>
    <row r="574" spans="1:7" x14ac:dyDescent="0.25">
      <c r="A574" s="142" t="s">
        <v>1897</v>
      </c>
      <c r="B574" s="97" t="s">
        <v>1898</v>
      </c>
      <c r="C574" s="147" t="s">
        <v>1399</v>
      </c>
      <c r="D574" s="148" t="s">
        <v>1399</v>
      </c>
      <c r="E574" s="143"/>
      <c r="F574" s="144" t="str">
        <f>IF($C$577=0,"",IF(C574="[for completion]","",IF(C574="","",C574/$C$577)))</f>
        <v/>
      </c>
      <c r="G574" s="144" t="str">
        <f>IF($D$577=0,"",IF(D574="[for completion]","",IF(D574="","",D574/$D$577)))</f>
        <v/>
      </c>
    </row>
    <row r="575" spans="1:7" x14ac:dyDescent="0.25">
      <c r="A575" s="142" t="s">
        <v>1899</v>
      </c>
      <c r="B575" s="142" t="s">
        <v>676</v>
      </c>
      <c r="C575" s="147" t="s">
        <v>1399</v>
      </c>
      <c r="D575" s="148" t="s">
        <v>1399</v>
      </c>
      <c r="E575" s="143"/>
      <c r="F575" s="144" t="str">
        <f>IF($C$577=0,"",IF(C575="[for completion]","",IF(C575="","",C575/$C$577)))</f>
        <v/>
      </c>
      <c r="G575" s="144" t="str">
        <f>IF($D$577=0,"",IF(D575="[for completion]","",IF(D575="","",D575/$D$577)))</f>
        <v/>
      </c>
    </row>
    <row r="576" spans="1:7" x14ac:dyDescent="0.25">
      <c r="A576" s="142" t="s">
        <v>1900</v>
      </c>
      <c r="B576" s="142" t="s">
        <v>1604</v>
      </c>
      <c r="C576" s="147" t="s">
        <v>1399</v>
      </c>
      <c r="D576" s="148" t="s">
        <v>1399</v>
      </c>
      <c r="E576" s="143"/>
      <c r="F576" s="144" t="str">
        <f>IF($C$577=0,"",IF(C576="[for completion]","",IF(C576="","",C576/$C$577)))</f>
        <v/>
      </c>
      <c r="G576" s="144" t="str">
        <f>IF($D$577=0,"",IF(D576="[for completion]","",IF(D576="","",D576/$D$577)))</f>
        <v/>
      </c>
    </row>
    <row r="577" spans="1:7" x14ac:dyDescent="0.25">
      <c r="A577" s="142" t="s">
        <v>1901</v>
      </c>
      <c r="B577" s="142" t="s">
        <v>910</v>
      </c>
      <c r="C577" s="147">
        <f>SUM(C573:C576)</f>
        <v>0</v>
      </c>
      <c r="D577" s="148">
        <f>SUM(D573:D576)</f>
        <v>0</v>
      </c>
      <c r="E577" s="143"/>
      <c r="F577" s="70">
        <f>SUM(F573:F576)</f>
        <v>0</v>
      </c>
      <c r="G577" s="70">
        <f>SUM(G573:G576)</f>
        <v>0</v>
      </c>
    </row>
    <row r="578" spans="1:7" x14ac:dyDescent="0.25">
      <c r="A578" s="142"/>
      <c r="B578" s="142"/>
      <c r="C578" s="142"/>
      <c r="D578" s="142"/>
      <c r="E578" s="142"/>
      <c r="F578" s="142"/>
      <c r="G578" s="145"/>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1. Property Type Information" xr:uid="{00000000-0004-0000-0500-000003000000}"/>
    <hyperlink ref="B149" location="'2. Harmonised Glossary'!A9" display="6. Breakdown by Interest Rate" xr:uid="{00000000-0004-0000-0500-000004000000}"/>
    <hyperlink ref="B179" location="'2. Harmonised Glossary'!A14" display="9. Non-Performing Loans (NPLs)" xr:uid="{00000000-0004-0000-0500-000005000000}"/>
    <hyperlink ref="B215" location="'2. Harmonised Glossary'!A288" display="11. Loan to Value (LTV) Information - UNINDEXED" xr:uid="{00000000-0004-0000-0500-000006000000}"/>
    <hyperlink ref="B237" location="'2. Harmonised Glossary'!A11" display="12. Loan to Value (LTV) Information - INDEXED " xr:uid="{00000000-0004-0000-0500-000007000000}"/>
  </hyperlinks>
  <pageMargins left="0.70833333333333304" right="0.70833333333333304" top="0.59583333333333299" bottom="0.74791666666666701" header="0.51180555555555496" footer="0.51180555555555496"/>
  <pageSetup paperSize="9" scale="50" firstPageNumber="0"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403"/>
  <sheetViews>
    <sheetView zoomScaleNormal="100" workbookViewId="0">
      <selection activeCell="C57" sqref="C57"/>
    </sheetView>
  </sheetViews>
  <sheetFormatPr defaultColWidth="11.42578125" defaultRowHeight="15" outlineLevelRow="1" x14ac:dyDescent="0.25"/>
  <cols>
    <col min="1" max="1" width="16.28515625" customWidth="1"/>
    <col min="2" max="2" width="89.85546875" style="43" customWidth="1"/>
    <col min="3" max="3" width="134.7109375" style="1" customWidth="1"/>
    <col min="4" max="13" width="11.42578125" style="1"/>
  </cols>
  <sheetData>
    <row r="1" spans="1:13" s="150" customFormat="1" ht="31.5" x14ac:dyDescent="0.25">
      <c r="A1" s="2" t="s">
        <v>1902</v>
      </c>
      <c r="B1" s="2"/>
      <c r="C1" s="23" t="s">
        <v>838</v>
      </c>
      <c r="D1" s="36"/>
      <c r="E1" s="36"/>
      <c r="F1" s="36"/>
      <c r="G1" s="36"/>
      <c r="H1" s="36"/>
      <c r="I1" s="36"/>
      <c r="J1" s="36"/>
      <c r="K1" s="36"/>
      <c r="L1" s="36"/>
      <c r="M1" s="36"/>
    </row>
    <row r="2" spans="1:13" x14ac:dyDescent="0.25">
      <c r="B2" s="44"/>
      <c r="C2" s="44"/>
    </row>
    <row r="3" spans="1:13" x14ac:dyDescent="0.25">
      <c r="A3" s="151" t="s">
        <v>1903</v>
      </c>
      <c r="B3" s="152"/>
      <c r="C3" s="44"/>
    </row>
    <row r="4" spans="1:13" x14ac:dyDescent="0.25">
      <c r="C4" s="44"/>
    </row>
    <row r="5" spans="1:13" ht="37.5" x14ac:dyDescent="0.25">
      <c r="A5" s="56" t="s">
        <v>849</v>
      </c>
      <c r="B5" s="56" t="s">
        <v>1904</v>
      </c>
      <c r="C5" s="153" t="s">
        <v>1905</v>
      </c>
    </row>
    <row r="6" spans="1:13" ht="75" x14ac:dyDescent="0.25">
      <c r="A6" s="97" t="s">
        <v>1906</v>
      </c>
      <c r="B6" s="59" t="s">
        <v>1907</v>
      </c>
      <c r="C6" s="154" t="s">
        <v>1908</v>
      </c>
    </row>
    <row r="7" spans="1:13" ht="75" x14ac:dyDescent="0.25">
      <c r="A7" s="97" t="s">
        <v>1909</v>
      </c>
      <c r="B7" s="59" t="s">
        <v>1910</v>
      </c>
      <c r="C7" s="154" t="s">
        <v>1911</v>
      </c>
    </row>
    <row r="8" spans="1:13" x14ac:dyDescent="0.25">
      <c r="A8" s="97" t="s">
        <v>1912</v>
      </c>
      <c r="B8" s="59" t="s">
        <v>1913</v>
      </c>
      <c r="C8" s="155" t="s">
        <v>1914</v>
      </c>
    </row>
    <row r="9" spans="1:13" x14ac:dyDescent="0.25">
      <c r="A9" s="97" t="s">
        <v>1915</v>
      </c>
      <c r="B9" s="59" t="s">
        <v>1916</v>
      </c>
      <c r="C9" s="156" t="s">
        <v>1917</v>
      </c>
    </row>
    <row r="10" spans="1:13" ht="44.25" customHeight="1" x14ac:dyDescent="0.25">
      <c r="A10" s="97" t="s">
        <v>1918</v>
      </c>
      <c r="B10" s="59" t="s">
        <v>1919</v>
      </c>
      <c r="C10" s="157" t="s">
        <v>1920</v>
      </c>
    </row>
    <row r="11" spans="1:13" ht="54.75" customHeight="1" x14ac:dyDescent="0.25">
      <c r="A11" s="97" t="s">
        <v>1921</v>
      </c>
      <c r="B11" s="59" t="s">
        <v>1922</v>
      </c>
      <c r="C11" s="157" t="s">
        <v>1923</v>
      </c>
    </row>
    <row r="12" spans="1:13" ht="30" x14ac:dyDescent="0.25">
      <c r="A12" s="97" t="s">
        <v>1924</v>
      </c>
      <c r="B12" s="59" t="s">
        <v>1925</v>
      </c>
      <c r="C12" s="156" t="s">
        <v>1926</v>
      </c>
    </row>
    <row r="13" spans="1:13" ht="90" x14ac:dyDescent="0.25">
      <c r="A13" s="97" t="s">
        <v>1927</v>
      </c>
      <c r="B13" s="59" t="s">
        <v>1928</v>
      </c>
      <c r="C13" s="156" t="s">
        <v>1929</v>
      </c>
    </row>
    <row r="14" spans="1:13" ht="135" x14ac:dyDescent="0.25">
      <c r="A14" s="97" t="s">
        <v>1930</v>
      </c>
      <c r="B14" s="59" t="s">
        <v>1931</v>
      </c>
      <c r="C14" s="156" t="s">
        <v>1932</v>
      </c>
    </row>
    <row r="15" spans="1:13" x14ac:dyDescent="0.25">
      <c r="A15" s="97" t="s">
        <v>1933</v>
      </c>
      <c r="B15" s="59" t="s">
        <v>1934</v>
      </c>
      <c r="C15" s="156" t="s">
        <v>1935</v>
      </c>
    </row>
    <row r="16" spans="1:13" ht="30" x14ac:dyDescent="0.25">
      <c r="A16" s="97" t="s">
        <v>1936</v>
      </c>
      <c r="B16" s="59" t="s">
        <v>1937</v>
      </c>
      <c r="C16" s="156" t="s">
        <v>1938</v>
      </c>
    </row>
    <row r="17" spans="1:3" ht="45" x14ac:dyDescent="0.25">
      <c r="A17" s="97" t="s">
        <v>1939</v>
      </c>
      <c r="B17" s="59" t="s">
        <v>1940</v>
      </c>
      <c r="C17" s="156" t="s">
        <v>1941</v>
      </c>
    </row>
    <row r="18" spans="1:3" x14ac:dyDescent="0.25">
      <c r="A18" s="97" t="s">
        <v>1942</v>
      </c>
      <c r="B18" s="59" t="s">
        <v>1943</v>
      </c>
      <c r="C18" s="156" t="s">
        <v>1944</v>
      </c>
    </row>
    <row r="19" spans="1:3" x14ac:dyDescent="0.25">
      <c r="A19" s="97" t="s">
        <v>1945</v>
      </c>
      <c r="B19" s="59" t="s">
        <v>1946</v>
      </c>
      <c r="C19" s="156" t="s">
        <v>1947</v>
      </c>
    </row>
    <row r="20" spans="1:3" x14ac:dyDescent="0.25">
      <c r="A20" s="97" t="s">
        <v>1948</v>
      </c>
      <c r="B20" s="59" t="s">
        <v>1949</v>
      </c>
      <c r="C20" s="158"/>
    </row>
    <row r="21" spans="1:3" x14ac:dyDescent="0.25">
      <c r="A21" s="97" t="s">
        <v>1950</v>
      </c>
      <c r="B21" s="59" t="s">
        <v>1951</v>
      </c>
      <c r="C21" s="156" t="s">
        <v>1952</v>
      </c>
    </row>
    <row r="22" spans="1:3" x14ac:dyDescent="0.25">
      <c r="A22" s="97" t="s">
        <v>1953</v>
      </c>
      <c r="B22" s="1"/>
    </row>
    <row r="23" spans="1:3" outlineLevel="1" x14ac:dyDescent="0.25">
      <c r="A23" s="97" t="s">
        <v>1954</v>
      </c>
      <c r="B23" s="62" t="s">
        <v>1955</v>
      </c>
      <c r="C23" s="43"/>
    </row>
    <row r="24" spans="1:3" outlineLevel="1" x14ac:dyDescent="0.25">
      <c r="A24" s="97" t="s">
        <v>1956</v>
      </c>
      <c r="B24" s="159"/>
      <c r="C24" s="43"/>
    </row>
    <row r="25" spans="1:3" outlineLevel="1" x14ac:dyDescent="0.25">
      <c r="A25" s="97" t="s">
        <v>1957</v>
      </c>
      <c r="B25" s="159"/>
      <c r="C25" s="43"/>
    </row>
    <row r="26" spans="1:3" outlineLevel="1" x14ac:dyDescent="0.25">
      <c r="A26" s="97" t="s">
        <v>1958</v>
      </c>
      <c r="B26" s="159"/>
      <c r="C26" s="43"/>
    </row>
    <row r="27" spans="1:3" outlineLevel="1" x14ac:dyDescent="0.25">
      <c r="A27" s="97" t="s">
        <v>1959</v>
      </c>
      <c r="B27" s="159"/>
      <c r="C27" s="43"/>
    </row>
    <row r="28" spans="1:3" ht="18.75" outlineLevel="1" x14ac:dyDescent="0.25">
      <c r="A28" s="56"/>
      <c r="B28" s="56" t="s">
        <v>1960</v>
      </c>
      <c r="C28" s="153" t="s">
        <v>1905</v>
      </c>
    </row>
    <row r="29" spans="1:3" outlineLevel="1" x14ac:dyDescent="0.25">
      <c r="A29" s="97" t="s">
        <v>1961</v>
      </c>
      <c r="B29" s="59" t="s">
        <v>1946</v>
      </c>
      <c r="C29" s="77" t="s">
        <v>1947</v>
      </c>
    </row>
    <row r="30" spans="1:3" outlineLevel="1" x14ac:dyDescent="0.25">
      <c r="A30" s="97" t="s">
        <v>1962</v>
      </c>
      <c r="B30" s="59" t="s">
        <v>1949</v>
      </c>
      <c r="C30" s="77" t="s">
        <v>1947</v>
      </c>
    </row>
    <row r="31" spans="1:3" outlineLevel="1" x14ac:dyDescent="0.25">
      <c r="A31" s="97" t="s">
        <v>1963</v>
      </c>
      <c r="B31" s="59" t="s">
        <v>1951</v>
      </c>
      <c r="C31" s="77" t="s">
        <v>1964</v>
      </c>
    </row>
    <row r="32" spans="1:3" outlineLevel="1" x14ac:dyDescent="0.25">
      <c r="A32" s="97" t="s">
        <v>1965</v>
      </c>
      <c r="B32" s="159"/>
      <c r="C32" s="43"/>
    </row>
    <row r="33" spans="1:3" outlineLevel="1" x14ac:dyDescent="0.25">
      <c r="A33" s="97" t="s">
        <v>1966</v>
      </c>
      <c r="B33" s="159"/>
      <c r="C33" s="43"/>
    </row>
    <row r="34" spans="1:3" outlineLevel="1" x14ac:dyDescent="0.25">
      <c r="A34" s="97" t="s">
        <v>1967</v>
      </c>
      <c r="B34" s="159"/>
      <c r="C34" s="43"/>
    </row>
    <row r="35" spans="1:3" outlineLevel="1" x14ac:dyDescent="0.25">
      <c r="A35" s="97" t="s">
        <v>1968</v>
      </c>
      <c r="B35" s="159"/>
      <c r="C35" s="43"/>
    </row>
    <row r="36" spans="1:3" outlineLevel="1" x14ac:dyDescent="0.25">
      <c r="A36" s="97" t="s">
        <v>1969</v>
      </c>
      <c r="B36" s="159"/>
      <c r="C36" s="43"/>
    </row>
    <row r="37" spans="1:3" outlineLevel="1" x14ac:dyDescent="0.25">
      <c r="A37" s="97" t="s">
        <v>1970</v>
      </c>
      <c r="B37" s="159"/>
      <c r="C37" s="43"/>
    </row>
    <row r="38" spans="1:3" outlineLevel="1" x14ac:dyDescent="0.25">
      <c r="A38" s="97" t="s">
        <v>1971</v>
      </c>
      <c r="B38" s="159"/>
      <c r="C38" s="43"/>
    </row>
    <row r="39" spans="1:3" outlineLevel="1" x14ac:dyDescent="0.25">
      <c r="A39" s="97" t="s">
        <v>1972</v>
      </c>
      <c r="B39" s="159"/>
      <c r="C39" s="43"/>
    </row>
    <row r="40" spans="1:3" outlineLevel="1" x14ac:dyDescent="0.25">
      <c r="A40" s="97" t="s">
        <v>1973</v>
      </c>
      <c r="B40" s="159"/>
      <c r="C40" s="43"/>
    </row>
    <row r="41" spans="1:3" outlineLevel="1" x14ac:dyDescent="0.25">
      <c r="A41" s="97" t="s">
        <v>1974</v>
      </c>
      <c r="B41" s="159"/>
      <c r="C41" s="43"/>
    </row>
    <row r="42" spans="1:3" outlineLevel="1" x14ac:dyDescent="0.25">
      <c r="A42" s="97" t="s">
        <v>1975</v>
      </c>
      <c r="B42" s="159"/>
      <c r="C42" s="43"/>
    </row>
    <row r="43" spans="1:3" outlineLevel="1" x14ac:dyDescent="0.25">
      <c r="A43" s="97" t="s">
        <v>1976</v>
      </c>
      <c r="B43" s="159"/>
      <c r="C43" s="43"/>
    </row>
    <row r="44" spans="1:3" ht="18.75" x14ac:dyDescent="0.25">
      <c r="A44" s="56"/>
      <c r="B44" s="56" t="s">
        <v>1977</v>
      </c>
      <c r="C44" s="153" t="s">
        <v>1978</v>
      </c>
    </row>
    <row r="45" spans="1:3" x14ac:dyDescent="0.25">
      <c r="A45" s="97" t="s">
        <v>1979</v>
      </c>
      <c r="B45" s="59" t="s">
        <v>1980</v>
      </c>
      <c r="C45" s="43" t="s">
        <v>482</v>
      </c>
    </row>
    <row r="46" spans="1:3" x14ac:dyDescent="0.25">
      <c r="A46" s="97" t="s">
        <v>1981</v>
      </c>
      <c r="B46" s="59" t="s">
        <v>1982</v>
      </c>
      <c r="C46" s="43" t="s">
        <v>775</v>
      </c>
    </row>
    <row r="47" spans="1:3" x14ac:dyDescent="0.25">
      <c r="A47" s="97" t="s">
        <v>1983</v>
      </c>
      <c r="B47" s="59" t="s">
        <v>1984</v>
      </c>
      <c r="C47" s="43" t="s">
        <v>1985</v>
      </c>
    </row>
    <row r="48" spans="1:3" outlineLevel="1" x14ac:dyDescent="0.25">
      <c r="A48" s="97" t="s">
        <v>1986</v>
      </c>
      <c r="C48" s="43"/>
    </row>
    <row r="49" spans="1:3" outlineLevel="1" x14ac:dyDescent="0.25">
      <c r="A49" s="97" t="s">
        <v>1987</v>
      </c>
      <c r="C49" s="43"/>
    </row>
    <row r="50" spans="1:3" outlineLevel="1" x14ac:dyDescent="0.25">
      <c r="A50" s="97" t="s">
        <v>1988</v>
      </c>
      <c r="B50" s="59"/>
      <c r="C50" s="43"/>
    </row>
    <row r="51" spans="1:3" ht="18.75" x14ac:dyDescent="0.25">
      <c r="A51" s="56"/>
      <c r="B51" s="56" t="s">
        <v>1989</v>
      </c>
      <c r="C51" s="153" t="s">
        <v>1905</v>
      </c>
    </row>
    <row r="52" spans="1:3" ht="30" x14ac:dyDescent="0.25">
      <c r="A52" s="97" t="s">
        <v>1990</v>
      </c>
      <c r="B52" s="59" t="s">
        <v>1991</v>
      </c>
      <c r="C52" s="154" t="s">
        <v>1992</v>
      </c>
    </row>
    <row r="53" spans="1:3" ht="45" x14ac:dyDescent="0.25">
      <c r="A53" s="97" t="s">
        <v>1993</v>
      </c>
      <c r="C53" s="160" t="s">
        <v>1994</v>
      </c>
    </row>
    <row r="54" spans="1:3" ht="30" x14ac:dyDescent="0.25">
      <c r="A54" s="97" t="s">
        <v>1995</v>
      </c>
      <c r="C54" s="161" t="s">
        <v>1996</v>
      </c>
    </row>
    <row r="55" spans="1:3" ht="210" x14ac:dyDescent="0.25">
      <c r="A55" s="97" t="s">
        <v>1997</v>
      </c>
      <c r="C55" s="162" t="s">
        <v>1998</v>
      </c>
    </row>
    <row r="56" spans="1:3" ht="135" x14ac:dyDescent="0.25">
      <c r="A56" s="97" t="s">
        <v>1999</v>
      </c>
      <c r="C56" s="162" t="s">
        <v>2000</v>
      </c>
    </row>
    <row r="57" spans="1:3" ht="105" x14ac:dyDescent="0.25">
      <c r="A57" s="97" t="s">
        <v>2001</v>
      </c>
      <c r="C57" s="161" t="s">
        <v>2002</v>
      </c>
    </row>
    <row r="103" spans="2:2" x14ac:dyDescent="0.25">
      <c r="B103" s="44"/>
    </row>
    <row r="104" spans="2:2" x14ac:dyDescent="0.25">
      <c r="B104" s="44"/>
    </row>
    <row r="105" spans="2:2" x14ac:dyDescent="0.25">
      <c r="B105" s="44"/>
    </row>
    <row r="106" spans="2:2" x14ac:dyDescent="0.25">
      <c r="B106" s="44"/>
    </row>
    <row r="107" spans="2:2" x14ac:dyDescent="0.25">
      <c r="B107" s="44"/>
    </row>
    <row r="108" spans="2:2" x14ac:dyDescent="0.25">
      <c r="B108" s="44"/>
    </row>
    <row r="109" spans="2:2" x14ac:dyDescent="0.25">
      <c r="B109" s="44"/>
    </row>
    <row r="110" spans="2:2" x14ac:dyDescent="0.25">
      <c r="B110" s="44"/>
    </row>
    <row r="111" spans="2:2" x14ac:dyDescent="0.25">
      <c r="B111" s="44"/>
    </row>
    <row r="112" spans="2:2" x14ac:dyDescent="0.25">
      <c r="B112" s="44"/>
    </row>
    <row r="121" spans="2:2" x14ac:dyDescent="0.25">
      <c r="B121" s="44"/>
    </row>
    <row r="147" spans="2:2" x14ac:dyDescent="0.25">
      <c r="B147" s="52"/>
    </row>
    <row r="148" spans="2:2" x14ac:dyDescent="0.25">
      <c r="B148" s="52"/>
    </row>
    <row r="154" spans="2:2" x14ac:dyDescent="0.25">
      <c r="B154" s="59"/>
    </row>
    <row r="265" spans="2:2" x14ac:dyDescent="0.25">
      <c r="B265" s="59"/>
    </row>
    <row r="286" spans="2:2" x14ac:dyDescent="0.25">
      <c r="B286" s="59"/>
    </row>
    <row r="316" spans="2:2" x14ac:dyDescent="0.25">
      <c r="B316" s="52"/>
    </row>
    <row r="386" spans="2:2" x14ac:dyDescent="0.25">
      <c r="B386" s="52"/>
    </row>
    <row r="403" spans="2:2" x14ac:dyDescent="0.25">
      <c r="B403" s="163"/>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33333333333304" right="0.70833333333333304" top="0.59583333333333299" bottom="0.74791666666666701" header="0.51180555555555496" footer="0.51180555555555496"/>
  <pageSetup paperSize="9" scale="50" firstPageNumber="0"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J112"/>
  <sheetViews>
    <sheetView tabSelected="1" topLeftCell="A48" zoomScale="80" zoomScaleNormal="80" workbookViewId="0">
      <selection activeCell="G64" sqref="G64"/>
    </sheetView>
  </sheetViews>
  <sheetFormatPr defaultColWidth="8.85546875" defaultRowHeight="15" outlineLevelRow="1" x14ac:dyDescent="0.25"/>
  <cols>
    <col min="1" max="1" width="13.28515625" style="43" customWidth="1"/>
    <col min="2" max="2" width="60.5703125" style="43" customWidth="1"/>
    <col min="3" max="7" width="41" style="43" customWidth="1"/>
    <col min="8" max="8" width="7.28515625" style="43" customWidth="1"/>
    <col min="9" max="9" width="92" style="43" customWidth="1"/>
    <col min="10" max="11" width="47.7109375" style="43" customWidth="1"/>
    <col min="12" max="12" width="7.28515625" style="43" customWidth="1"/>
    <col min="13" max="13" width="25.7109375" style="43" customWidth="1"/>
    <col min="14" max="14" width="25.7109375" style="44" customWidth="1"/>
    <col min="15" max="1024" width="8.85546875" style="45"/>
  </cols>
  <sheetData>
    <row r="1" spans="1:13" ht="45" customHeight="1" x14ac:dyDescent="0.25">
      <c r="A1" s="206" t="s">
        <v>2003</v>
      </c>
      <c r="B1" s="206"/>
    </row>
    <row r="2" spans="1:13" ht="31.5" x14ac:dyDescent="0.25">
      <c r="A2" s="2" t="s">
        <v>2004</v>
      </c>
      <c r="B2" s="2"/>
      <c r="C2" s="44"/>
      <c r="D2" s="44"/>
      <c r="E2" s="44"/>
      <c r="F2" s="23" t="s">
        <v>838</v>
      </c>
      <c r="G2" s="82"/>
      <c r="H2" s="44"/>
      <c r="I2" s="2"/>
      <c r="J2" s="44"/>
      <c r="K2" s="44"/>
      <c r="L2" s="44"/>
      <c r="M2" s="44"/>
    </row>
    <row r="3" spans="1:13" x14ac:dyDescent="0.25">
      <c r="A3" s="44"/>
      <c r="B3" s="46"/>
      <c r="C3" s="46"/>
      <c r="D3" s="44"/>
      <c r="E3" s="44"/>
      <c r="F3" s="44"/>
      <c r="G3" s="44"/>
      <c r="H3" s="44"/>
      <c r="L3" s="44"/>
      <c r="M3" s="44"/>
    </row>
    <row r="4" spans="1:13" ht="18.75" x14ac:dyDescent="0.25">
      <c r="A4" s="47"/>
      <c r="B4" s="48" t="s">
        <v>839</v>
      </c>
      <c r="C4" s="49" t="s">
        <v>840</v>
      </c>
      <c r="D4" s="47"/>
      <c r="E4" s="47"/>
      <c r="F4" s="44"/>
      <c r="G4" s="44"/>
      <c r="H4" s="44"/>
      <c r="I4" s="56" t="s">
        <v>2005</v>
      </c>
      <c r="J4" s="153" t="s">
        <v>1978</v>
      </c>
      <c r="L4" s="44"/>
      <c r="M4" s="44"/>
    </row>
    <row r="5" spans="1:13" x14ac:dyDescent="0.25">
      <c r="H5" s="44"/>
      <c r="I5" s="164" t="s">
        <v>1980</v>
      </c>
      <c r="J5" s="43" t="s">
        <v>482</v>
      </c>
      <c r="L5" s="44"/>
      <c r="M5" s="44"/>
    </row>
    <row r="6" spans="1:13" ht="18.75" x14ac:dyDescent="0.25">
      <c r="A6" s="50"/>
      <c r="B6" s="51" t="s">
        <v>2006</v>
      </c>
      <c r="C6" s="50"/>
      <c r="E6" s="52"/>
      <c r="F6" s="52"/>
      <c r="G6" s="52"/>
      <c r="H6" s="44"/>
      <c r="I6" s="164" t="s">
        <v>1982</v>
      </c>
      <c r="J6" s="43" t="s">
        <v>775</v>
      </c>
      <c r="L6" s="44"/>
      <c r="M6" s="44"/>
    </row>
    <row r="7" spans="1:13" x14ac:dyDescent="0.25">
      <c r="B7" s="53" t="s">
        <v>2007</v>
      </c>
      <c r="H7" s="44"/>
      <c r="I7" s="164" t="s">
        <v>1984</v>
      </c>
      <c r="J7" s="43" t="s">
        <v>1985</v>
      </c>
      <c r="L7" s="44"/>
      <c r="M7" s="44"/>
    </row>
    <row r="8" spans="1:13" x14ac:dyDescent="0.25">
      <c r="B8" s="53" t="s">
        <v>2008</v>
      </c>
      <c r="H8" s="44"/>
      <c r="I8" s="164" t="s">
        <v>2009</v>
      </c>
      <c r="J8" s="43" t="s">
        <v>2010</v>
      </c>
      <c r="L8" s="44"/>
      <c r="M8" s="44"/>
    </row>
    <row r="9" spans="1:13" x14ac:dyDescent="0.25">
      <c r="B9" s="54" t="s">
        <v>2011</v>
      </c>
      <c r="H9" s="44"/>
      <c r="L9" s="44"/>
      <c r="M9" s="44"/>
    </row>
    <row r="10" spans="1:13" x14ac:dyDescent="0.25">
      <c r="B10" s="55"/>
      <c r="H10" s="44"/>
      <c r="I10" s="164" t="s">
        <v>2012</v>
      </c>
      <c r="L10" s="44"/>
      <c r="M10" s="44"/>
    </row>
    <row r="11" spans="1:13" x14ac:dyDescent="0.25">
      <c r="B11" s="55"/>
      <c r="H11" s="44"/>
      <c r="I11" s="164" t="s">
        <v>2013</v>
      </c>
      <c r="L11" s="44"/>
      <c r="M11" s="44"/>
    </row>
    <row r="12" spans="1:13" ht="37.5" x14ac:dyDescent="0.25">
      <c r="A12" s="56" t="s">
        <v>849</v>
      </c>
      <c r="B12" s="56" t="s">
        <v>2014</v>
      </c>
      <c r="C12" s="57"/>
      <c r="D12" s="57"/>
      <c r="E12" s="57"/>
      <c r="F12" s="57"/>
      <c r="G12" s="57"/>
      <c r="H12" s="44"/>
      <c r="L12" s="44"/>
      <c r="M12" s="44"/>
    </row>
    <row r="13" spans="1:13" ht="15" customHeight="1" x14ac:dyDescent="0.25">
      <c r="A13" s="64"/>
      <c r="B13" s="65" t="s">
        <v>2015</v>
      </c>
      <c r="C13" s="64" t="s">
        <v>2016</v>
      </c>
      <c r="D13" s="64" t="s">
        <v>2017</v>
      </c>
      <c r="E13" s="66"/>
      <c r="F13" s="67"/>
      <c r="G13" s="67"/>
      <c r="H13" s="44"/>
      <c r="L13" s="44"/>
      <c r="M13" s="44"/>
    </row>
    <row r="14" spans="1:13" x14ac:dyDescent="0.25">
      <c r="A14" s="43" t="s">
        <v>2018</v>
      </c>
      <c r="B14" s="43" t="s">
        <v>2019</v>
      </c>
      <c r="C14" s="77" t="s">
        <v>775</v>
      </c>
      <c r="D14" s="77" t="s">
        <v>775</v>
      </c>
      <c r="E14" s="52"/>
      <c r="F14" s="52"/>
      <c r="G14" s="52"/>
      <c r="H14" s="44"/>
      <c r="L14" s="44"/>
      <c r="M14" s="44"/>
    </row>
    <row r="15" spans="1:13" x14ac:dyDescent="0.25">
      <c r="A15" s="43" t="s">
        <v>2020</v>
      </c>
      <c r="B15" s="43" t="s">
        <v>1246</v>
      </c>
      <c r="C15" s="60" t="s">
        <v>775</v>
      </c>
      <c r="D15" s="60" t="s">
        <v>775</v>
      </c>
      <c r="E15" s="52"/>
      <c r="F15" s="52"/>
      <c r="G15" s="52"/>
      <c r="H15" s="44"/>
      <c r="L15" s="44"/>
      <c r="M15" s="44"/>
    </row>
    <row r="16" spans="1:13" x14ac:dyDescent="0.25">
      <c r="A16" s="43" t="s">
        <v>2021</v>
      </c>
      <c r="B16" s="43" t="s">
        <v>2022</v>
      </c>
      <c r="C16" s="60" t="s">
        <v>775</v>
      </c>
      <c r="D16" s="60" t="s">
        <v>775</v>
      </c>
      <c r="E16" s="52"/>
      <c r="F16" s="52"/>
      <c r="G16" s="52"/>
      <c r="H16" s="44"/>
      <c r="L16" s="44"/>
      <c r="M16" s="44"/>
    </row>
    <row r="17" spans="1:13" x14ac:dyDescent="0.25">
      <c r="A17" s="43" t="s">
        <v>2023</v>
      </c>
      <c r="B17" s="43" t="s">
        <v>2024</v>
      </c>
      <c r="C17" s="60" t="s">
        <v>775</v>
      </c>
      <c r="D17" s="60" t="s">
        <v>775</v>
      </c>
      <c r="E17" s="52"/>
      <c r="F17" s="52"/>
      <c r="G17" s="52"/>
      <c r="H17" s="44"/>
      <c r="L17" s="44"/>
      <c r="M17" s="44"/>
    </row>
    <row r="18" spans="1:13" x14ac:dyDescent="0.25">
      <c r="A18" s="43" t="s">
        <v>2025</v>
      </c>
      <c r="B18" s="43" t="s">
        <v>2026</v>
      </c>
      <c r="C18" s="60" t="s">
        <v>775</v>
      </c>
      <c r="D18" s="60" t="s">
        <v>775</v>
      </c>
      <c r="E18" s="52"/>
      <c r="F18" s="52"/>
      <c r="G18" s="52"/>
      <c r="H18" s="44"/>
      <c r="L18" s="44"/>
      <c r="M18" s="44"/>
    </row>
    <row r="19" spans="1:13" x14ac:dyDescent="0.25">
      <c r="A19" s="43" t="s">
        <v>2027</v>
      </c>
      <c r="B19" s="43" t="s">
        <v>2028</v>
      </c>
      <c r="C19" s="60" t="s">
        <v>775</v>
      </c>
      <c r="D19" s="60" t="s">
        <v>775</v>
      </c>
      <c r="E19" s="52"/>
      <c r="F19" s="52"/>
      <c r="G19" s="52"/>
      <c r="H19" s="44"/>
      <c r="L19" s="44"/>
      <c r="M19" s="44"/>
    </row>
    <row r="20" spans="1:13" x14ac:dyDescent="0.25">
      <c r="A20" s="43" t="s">
        <v>2029</v>
      </c>
      <c r="B20" s="43" t="s">
        <v>2030</v>
      </c>
      <c r="C20" s="60" t="s">
        <v>775</v>
      </c>
      <c r="D20" s="60" t="s">
        <v>775</v>
      </c>
      <c r="E20" s="52"/>
      <c r="F20" s="52"/>
      <c r="G20" s="52"/>
      <c r="H20" s="44"/>
      <c r="L20" s="44"/>
      <c r="M20" s="44"/>
    </row>
    <row r="21" spans="1:13" x14ac:dyDescent="0.25">
      <c r="A21" s="43" t="s">
        <v>2031</v>
      </c>
      <c r="B21" s="43" t="s">
        <v>2032</v>
      </c>
      <c r="C21" s="60" t="s">
        <v>775</v>
      </c>
      <c r="D21" s="60" t="s">
        <v>775</v>
      </c>
      <c r="E21" s="52"/>
      <c r="F21" s="52"/>
      <c r="G21" s="52"/>
      <c r="H21" s="44"/>
      <c r="L21" s="44"/>
      <c r="M21" s="44"/>
    </row>
    <row r="22" spans="1:13" x14ac:dyDescent="0.25">
      <c r="A22" s="43" t="s">
        <v>2033</v>
      </c>
      <c r="B22" s="43" t="s">
        <v>2034</v>
      </c>
      <c r="C22" s="60" t="s">
        <v>775</v>
      </c>
      <c r="D22" s="60" t="s">
        <v>775</v>
      </c>
      <c r="E22" s="52"/>
      <c r="F22" s="52"/>
      <c r="G22" s="52"/>
      <c r="H22" s="44"/>
      <c r="L22" s="44"/>
      <c r="M22" s="44"/>
    </row>
    <row r="23" spans="1:13" ht="30" x14ac:dyDescent="0.25">
      <c r="A23" s="43" t="s">
        <v>2035</v>
      </c>
      <c r="B23" s="43" t="s">
        <v>795</v>
      </c>
      <c r="C23" s="60" t="s">
        <v>796</v>
      </c>
      <c r="D23" s="60" t="s">
        <v>799</v>
      </c>
      <c r="E23" s="52"/>
      <c r="F23" s="52"/>
      <c r="G23" s="52"/>
      <c r="H23" s="44"/>
      <c r="L23" s="44"/>
      <c r="M23" s="44"/>
    </row>
    <row r="24" spans="1:13" x14ac:dyDescent="0.25">
      <c r="A24" s="43" t="s">
        <v>2036</v>
      </c>
      <c r="B24" s="43" t="s">
        <v>801</v>
      </c>
      <c r="C24" s="60" t="s">
        <v>802</v>
      </c>
      <c r="D24" s="60" t="s">
        <v>805</v>
      </c>
      <c r="E24" s="52"/>
      <c r="F24" s="52"/>
      <c r="G24" s="52"/>
      <c r="H24" s="44"/>
      <c r="L24" s="44"/>
      <c r="M24" s="44"/>
    </row>
    <row r="25" spans="1:13" outlineLevel="1" x14ac:dyDescent="0.25">
      <c r="A25" s="43" t="s">
        <v>2037</v>
      </c>
      <c r="B25" s="62"/>
      <c r="E25" s="52"/>
      <c r="F25" s="52"/>
      <c r="G25" s="52"/>
      <c r="H25" s="44"/>
      <c r="L25" s="44"/>
      <c r="M25" s="44"/>
    </row>
    <row r="26" spans="1:13" outlineLevel="1" x14ac:dyDescent="0.25">
      <c r="A26" s="43" t="s">
        <v>2038</v>
      </c>
      <c r="B26" s="62"/>
      <c r="E26" s="52"/>
      <c r="F26" s="52"/>
      <c r="G26" s="52"/>
      <c r="H26" s="44"/>
      <c r="L26" s="44"/>
      <c r="M26" s="44"/>
    </row>
    <row r="27" spans="1:13" outlineLevel="1" x14ac:dyDescent="0.25">
      <c r="A27" s="43" t="s">
        <v>2039</v>
      </c>
      <c r="B27" s="62"/>
      <c r="E27" s="52"/>
      <c r="F27" s="52"/>
      <c r="G27" s="52"/>
      <c r="H27" s="44"/>
      <c r="L27" s="44"/>
      <c r="M27" s="44"/>
    </row>
    <row r="28" spans="1:13" outlineLevel="1" x14ac:dyDescent="0.25">
      <c r="A28" s="43" t="s">
        <v>2040</v>
      </c>
      <c r="B28" s="62"/>
      <c r="E28" s="52"/>
      <c r="F28" s="52"/>
      <c r="G28" s="52"/>
      <c r="H28" s="44"/>
      <c r="L28" s="44"/>
      <c r="M28" s="44"/>
    </row>
    <row r="29" spans="1:13" outlineLevel="1" x14ac:dyDescent="0.25">
      <c r="A29" s="43" t="s">
        <v>2041</v>
      </c>
      <c r="B29" s="62"/>
      <c r="E29" s="52"/>
      <c r="F29" s="52"/>
      <c r="G29" s="52"/>
      <c r="H29" s="44"/>
      <c r="L29" s="44"/>
      <c r="M29" s="44"/>
    </row>
    <row r="30" spans="1:13" outlineLevel="1" x14ac:dyDescent="0.25">
      <c r="A30" s="43" t="s">
        <v>2042</v>
      </c>
      <c r="B30" s="62"/>
      <c r="E30" s="52"/>
      <c r="F30" s="52"/>
      <c r="G30" s="52"/>
      <c r="H30" s="44"/>
      <c r="L30" s="44"/>
      <c r="M30" s="44"/>
    </row>
    <row r="31" spans="1:13" outlineLevel="1" x14ac:dyDescent="0.25">
      <c r="A31" s="43" t="s">
        <v>2043</v>
      </c>
      <c r="B31" s="62"/>
      <c r="E31" s="52"/>
      <c r="F31" s="52"/>
      <c r="G31" s="52"/>
      <c r="H31" s="44"/>
      <c r="L31" s="44"/>
      <c r="M31" s="44"/>
    </row>
    <row r="32" spans="1:13" outlineLevel="1" x14ac:dyDescent="0.25">
      <c r="A32" s="43" t="s">
        <v>2044</v>
      </c>
      <c r="B32" s="62"/>
      <c r="E32" s="52"/>
      <c r="F32" s="52"/>
      <c r="G32" s="52"/>
      <c r="H32" s="44"/>
      <c r="L32" s="44"/>
      <c r="M32" s="44"/>
    </row>
    <row r="33" spans="1:13" ht="18.75" x14ac:dyDescent="0.25">
      <c r="A33" s="57"/>
      <c r="B33" s="56" t="s">
        <v>2008</v>
      </c>
      <c r="C33" s="57"/>
      <c r="D33" s="57"/>
      <c r="E33" s="57"/>
      <c r="F33" s="57"/>
      <c r="G33" s="57"/>
      <c r="H33" s="44"/>
      <c r="L33" s="44"/>
      <c r="M33" s="44"/>
    </row>
    <row r="34" spans="1:13" ht="15" customHeight="1" x14ac:dyDescent="0.25">
      <c r="A34" s="64"/>
      <c r="B34" s="65" t="s">
        <v>2045</v>
      </c>
      <c r="C34" s="64" t="s">
        <v>2046</v>
      </c>
      <c r="D34" s="64" t="s">
        <v>2017</v>
      </c>
      <c r="E34" s="64" t="s">
        <v>2047</v>
      </c>
      <c r="F34" s="67"/>
      <c r="G34" s="67"/>
      <c r="H34" s="44"/>
      <c r="L34" s="44"/>
      <c r="M34" s="44"/>
    </row>
    <row r="35" spans="1:13" x14ac:dyDescent="0.25">
      <c r="A35" s="43" t="s">
        <v>2048</v>
      </c>
      <c r="B35" s="60" t="s">
        <v>808</v>
      </c>
      <c r="C35" s="60" t="s">
        <v>775</v>
      </c>
      <c r="D35" s="60" t="s">
        <v>813</v>
      </c>
      <c r="E35" s="60" t="s">
        <v>816</v>
      </c>
      <c r="F35" s="165"/>
      <c r="G35" s="165"/>
      <c r="H35" s="44"/>
      <c r="L35" s="44"/>
      <c r="M35" s="44"/>
    </row>
    <row r="36" spans="1:13" x14ac:dyDescent="0.25">
      <c r="A36" s="43" t="s">
        <v>2049</v>
      </c>
      <c r="B36" s="43" t="s">
        <v>2050</v>
      </c>
      <c r="C36" s="43" t="s">
        <v>1399</v>
      </c>
      <c r="D36" s="43" t="s">
        <v>1399</v>
      </c>
      <c r="E36" s="43" t="s">
        <v>1399</v>
      </c>
      <c r="H36" s="44"/>
      <c r="L36" s="44"/>
      <c r="M36" s="44"/>
    </row>
    <row r="37" spans="1:13" x14ac:dyDescent="0.25">
      <c r="A37" s="43" t="s">
        <v>2051</v>
      </c>
      <c r="B37" s="43" t="s">
        <v>2052</v>
      </c>
      <c r="C37" s="43" t="s">
        <v>1399</v>
      </c>
      <c r="D37" s="43" t="s">
        <v>1399</v>
      </c>
      <c r="E37" s="43" t="s">
        <v>1399</v>
      </c>
      <c r="H37" s="44"/>
      <c r="L37" s="44"/>
      <c r="M37" s="44"/>
    </row>
    <row r="38" spans="1:13" x14ac:dyDescent="0.25">
      <c r="A38" s="43" t="s">
        <v>2053</v>
      </c>
      <c r="B38" s="43" t="s">
        <v>2054</v>
      </c>
      <c r="C38" s="43" t="s">
        <v>1399</v>
      </c>
      <c r="D38" s="43" t="s">
        <v>1399</v>
      </c>
      <c r="E38" s="43" t="s">
        <v>1399</v>
      </c>
      <c r="H38" s="44"/>
      <c r="L38" s="44"/>
      <c r="M38" s="44"/>
    </row>
    <row r="39" spans="1:13" x14ac:dyDescent="0.25">
      <c r="A39" s="43" t="s">
        <v>2055</v>
      </c>
      <c r="B39" s="43" t="s">
        <v>2056</v>
      </c>
      <c r="C39" s="43" t="s">
        <v>1399</v>
      </c>
      <c r="D39" s="43" t="s">
        <v>1399</v>
      </c>
      <c r="E39" s="43" t="s">
        <v>1399</v>
      </c>
      <c r="H39" s="44"/>
      <c r="L39" s="44"/>
      <c r="M39" s="44"/>
    </row>
    <row r="40" spans="1:13" x14ac:dyDescent="0.25">
      <c r="A40" s="43" t="s">
        <v>2057</v>
      </c>
      <c r="B40" s="43" t="s">
        <v>2058</v>
      </c>
      <c r="C40" s="43" t="s">
        <v>1399</v>
      </c>
      <c r="D40" s="43" t="s">
        <v>1399</v>
      </c>
      <c r="E40" s="43" t="s">
        <v>1399</v>
      </c>
      <c r="H40" s="44"/>
      <c r="L40" s="44"/>
      <c r="M40" s="44"/>
    </row>
    <row r="41" spans="1:13" x14ac:dyDescent="0.25">
      <c r="A41" s="43" t="s">
        <v>2059</v>
      </c>
      <c r="B41" s="43" t="s">
        <v>2060</v>
      </c>
      <c r="C41" s="43" t="s">
        <v>1399</v>
      </c>
      <c r="D41" s="43" t="s">
        <v>1399</v>
      </c>
      <c r="E41" s="43" t="s">
        <v>1399</v>
      </c>
      <c r="H41" s="44"/>
      <c r="L41" s="44"/>
      <c r="M41" s="44"/>
    </row>
    <row r="42" spans="1:13" x14ac:dyDescent="0.25">
      <c r="A42" s="43" t="s">
        <v>2061</v>
      </c>
      <c r="B42" s="43" t="s">
        <v>2062</v>
      </c>
      <c r="C42" s="43" t="s">
        <v>1399</v>
      </c>
      <c r="D42" s="43" t="s">
        <v>1399</v>
      </c>
      <c r="E42" s="43" t="s">
        <v>1399</v>
      </c>
      <c r="H42" s="44"/>
      <c r="L42" s="44"/>
      <c r="M42" s="44"/>
    </row>
    <row r="43" spans="1:13" x14ac:dyDescent="0.25">
      <c r="A43" s="43" t="s">
        <v>2063</v>
      </c>
      <c r="B43" s="43" t="s">
        <v>2064</v>
      </c>
      <c r="C43" s="43" t="s">
        <v>1399</v>
      </c>
      <c r="D43" s="43" t="s">
        <v>1399</v>
      </c>
      <c r="E43" s="43" t="s">
        <v>1399</v>
      </c>
      <c r="H43" s="44"/>
      <c r="L43" s="44"/>
      <c r="M43" s="44"/>
    </row>
    <row r="44" spans="1:13" x14ac:dyDescent="0.25">
      <c r="A44" s="43" t="s">
        <v>2065</v>
      </c>
      <c r="B44" s="43" t="s">
        <v>2066</v>
      </c>
      <c r="C44" s="43" t="s">
        <v>1399</v>
      </c>
      <c r="D44" s="43" t="s">
        <v>1399</v>
      </c>
      <c r="E44" s="43" t="s">
        <v>1399</v>
      </c>
      <c r="H44" s="44"/>
      <c r="L44" s="44"/>
      <c r="M44" s="44"/>
    </row>
    <row r="45" spans="1:13" x14ac:dyDescent="0.25">
      <c r="A45" s="43" t="s">
        <v>2067</v>
      </c>
      <c r="B45" s="43" t="s">
        <v>2068</v>
      </c>
      <c r="C45" s="43" t="s">
        <v>1399</v>
      </c>
      <c r="D45" s="43" t="s">
        <v>1399</v>
      </c>
      <c r="E45" s="43" t="s">
        <v>1399</v>
      </c>
      <c r="H45" s="44"/>
      <c r="L45" s="44"/>
      <c r="M45" s="44"/>
    </row>
    <row r="46" spans="1:13" x14ac:dyDescent="0.25">
      <c r="A46" s="43" t="s">
        <v>2069</v>
      </c>
      <c r="B46" s="43" t="s">
        <v>2070</v>
      </c>
      <c r="C46" s="43" t="s">
        <v>1399</v>
      </c>
      <c r="D46" s="43" t="s">
        <v>1399</v>
      </c>
      <c r="E46" s="43" t="s">
        <v>1399</v>
      </c>
      <c r="H46" s="44"/>
      <c r="L46" s="44"/>
      <c r="M46" s="44"/>
    </row>
    <row r="47" spans="1:13" x14ac:dyDescent="0.25">
      <c r="A47" s="43" t="s">
        <v>2071</v>
      </c>
      <c r="B47" s="43" t="s">
        <v>2072</v>
      </c>
      <c r="C47" s="43" t="s">
        <v>1399</v>
      </c>
      <c r="D47" s="43" t="s">
        <v>1399</v>
      </c>
      <c r="E47" s="43" t="s">
        <v>1399</v>
      </c>
      <c r="H47" s="44"/>
      <c r="L47" s="44"/>
      <c r="M47" s="44"/>
    </row>
    <row r="48" spans="1:13" x14ac:dyDescent="0.25">
      <c r="A48" s="43" t="s">
        <v>2073</v>
      </c>
      <c r="B48" s="43" t="s">
        <v>2074</v>
      </c>
      <c r="C48" s="43" t="s">
        <v>1399</v>
      </c>
      <c r="D48" s="43" t="s">
        <v>1399</v>
      </c>
      <c r="E48" s="43" t="s">
        <v>1399</v>
      </c>
      <c r="H48" s="44"/>
      <c r="L48" s="44"/>
      <c r="M48" s="44"/>
    </row>
    <row r="49" spans="1:13" x14ac:dyDescent="0.25">
      <c r="A49" s="43" t="s">
        <v>2075</v>
      </c>
      <c r="B49" s="43" t="s">
        <v>2076</v>
      </c>
      <c r="C49" s="43" t="s">
        <v>1399</v>
      </c>
      <c r="D49" s="43" t="s">
        <v>1399</v>
      </c>
      <c r="E49" s="43" t="s">
        <v>1399</v>
      </c>
      <c r="H49" s="44"/>
      <c r="L49" s="44"/>
      <c r="M49" s="44"/>
    </row>
    <row r="50" spans="1:13" x14ac:dyDescent="0.25">
      <c r="A50" s="43" t="s">
        <v>2077</v>
      </c>
      <c r="B50" s="43" t="s">
        <v>2078</v>
      </c>
      <c r="C50" s="43" t="s">
        <v>1399</v>
      </c>
      <c r="D50" s="43" t="s">
        <v>1399</v>
      </c>
      <c r="E50" s="43" t="s">
        <v>1399</v>
      </c>
      <c r="H50" s="44"/>
      <c r="L50" s="44"/>
      <c r="M50" s="44"/>
    </row>
    <row r="51" spans="1:13" x14ac:dyDescent="0.25">
      <c r="A51" s="43" t="s">
        <v>2079</v>
      </c>
      <c r="B51" s="43" t="s">
        <v>2080</v>
      </c>
      <c r="C51" s="43" t="s">
        <v>1399</v>
      </c>
      <c r="D51" s="43" t="s">
        <v>1399</v>
      </c>
      <c r="E51" s="43" t="s">
        <v>1399</v>
      </c>
      <c r="H51" s="44"/>
      <c r="L51" s="44"/>
      <c r="M51" s="44"/>
    </row>
    <row r="52" spans="1:13" x14ac:dyDescent="0.25">
      <c r="A52" s="43" t="s">
        <v>2081</v>
      </c>
      <c r="B52" s="43" t="s">
        <v>2082</v>
      </c>
      <c r="C52" s="43" t="s">
        <v>1399</v>
      </c>
      <c r="D52" s="43" t="s">
        <v>1399</v>
      </c>
      <c r="E52" s="43" t="s">
        <v>1399</v>
      </c>
      <c r="H52" s="44"/>
      <c r="L52" s="44"/>
      <c r="M52" s="44"/>
    </row>
    <row r="53" spans="1:13" x14ac:dyDescent="0.25">
      <c r="A53" s="43" t="s">
        <v>2083</v>
      </c>
      <c r="B53" s="43" t="s">
        <v>2084</v>
      </c>
      <c r="C53" s="43" t="s">
        <v>1399</v>
      </c>
      <c r="D53" s="43" t="s">
        <v>1399</v>
      </c>
      <c r="E53" s="43" t="s">
        <v>1399</v>
      </c>
      <c r="H53" s="44"/>
      <c r="L53" s="44"/>
      <c r="M53" s="44"/>
    </row>
    <row r="54" spans="1:13" x14ac:dyDescent="0.25">
      <c r="A54" s="43" t="s">
        <v>2085</v>
      </c>
      <c r="B54" s="43" t="s">
        <v>2086</v>
      </c>
      <c r="C54" s="43" t="s">
        <v>1399</v>
      </c>
      <c r="D54" s="43" t="s">
        <v>1399</v>
      </c>
      <c r="E54" s="43" t="s">
        <v>1399</v>
      </c>
      <c r="H54" s="44"/>
      <c r="L54" s="44"/>
      <c r="M54" s="44"/>
    </row>
    <row r="55" spans="1:13" x14ac:dyDescent="0.25">
      <c r="A55" s="43" t="s">
        <v>2087</v>
      </c>
      <c r="B55" s="43" t="s">
        <v>2088</v>
      </c>
      <c r="C55" s="43" t="s">
        <v>1399</v>
      </c>
      <c r="D55" s="43" t="s">
        <v>1399</v>
      </c>
      <c r="E55" s="43" t="s">
        <v>1399</v>
      </c>
      <c r="H55" s="44"/>
      <c r="L55" s="44"/>
      <c r="M55" s="44"/>
    </row>
    <row r="56" spans="1:13" x14ac:dyDescent="0.25">
      <c r="A56" s="43" t="s">
        <v>2089</v>
      </c>
      <c r="B56" s="43" t="s">
        <v>2090</v>
      </c>
      <c r="C56" s="43" t="s">
        <v>1399</v>
      </c>
      <c r="D56" s="43" t="s">
        <v>1399</v>
      </c>
      <c r="E56" s="43" t="s">
        <v>1399</v>
      </c>
      <c r="H56" s="44"/>
      <c r="L56" s="44"/>
      <c r="M56" s="44"/>
    </row>
    <row r="57" spans="1:13" x14ac:dyDescent="0.25">
      <c r="A57" s="43" t="s">
        <v>2091</v>
      </c>
      <c r="B57" s="43" t="s">
        <v>2092</v>
      </c>
      <c r="C57" s="43" t="s">
        <v>1399</v>
      </c>
      <c r="D57" s="43" t="s">
        <v>1399</v>
      </c>
      <c r="E57" s="43" t="s">
        <v>1399</v>
      </c>
      <c r="H57" s="44"/>
      <c r="L57" s="44"/>
      <c r="M57" s="44"/>
    </row>
    <row r="58" spans="1:13" x14ac:dyDescent="0.25">
      <c r="A58" s="43" t="s">
        <v>2093</v>
      </c>
      <c r="B58" s="43" t="s">
        <v>2094</v>
      </c>
      <c r="C58" s="43" t="s">
        <v>1399</v>
      </c>
      <c r="D58" s="43" t="s">
        <v>1399</v>
      </c>
      <c r="E58" s="43" t="s">
        <v>1399</v>
      </c>
      <c r="H58" s="44"/>
      <c r="L58" s="44"/>
      <c r="M58" s="44"/>
    </row>
    <row r="59" spans="1:13" x14ac:dyDescent="0.25">
      <c r="A59" s="43" t="s">
        <v>2095</v>
      </c>
      <c r="B59" s="43" t="s">
        <v>2096</v>
      </c>
      <c r="C59" s="43" t="s">
        <v>1399</v>
      </c>
      <c r="D59" s="43" t="s">
        <v>1399</v>
      </c>
      <c r="E59" s="43" t="s">
        <v>1399</v>
      </c>
      <c r="H59" s="44"/>
      <c r="L59" s="44"/>
      <c r="M59" s="44"/>
    </row>
    <row r="60" spans="1:13" outlineLevel="1" x14ac:dyDescent="0.25">
      <c r="A60" s="43" t="s">
        <v>2097</v>
      </c>
      <c r="H60" s="44"/>
      <c r="L60" s="44"/>
      <c r="M60" s="44"/>
    </row>
    <row r="61" spans="1:13" outlineLevel="1" x14ac:dyDescent="0.25">
      <c r="A61" s="43" t="s">
        <v>2098</v>
      </c>
      <c r="H61" s="44"/>
      <c r="L61" s="44"/>
      <c r="M61" s="44"/>
    </row>
    <row r="62" spans="1:13" outlineLevel="1" x14ac:dyDescent="0.25">
      <c r="A62" s="43" t="s">
        <v>2099</v>
      </c>
      <c r="H62" s="44"/>
      <c r="L62" s="44"/>
      <c r="M62" s="44"/>
    </row>
    <row r="63" spans="1:13" outlineLevel="1" x14ac:dyDescent="0.25">
      <c r="A63" s="43" t="s">
        <v>2100</v>
      </c>
      <c r="H63" s="44"/>
      <c r="L63" s="44"/>
      <c r="M63" s="44"/>
    </row>
    <row r="64" spans="1:13" outlineLevel="1" x14ac:dyDescent="0.25">
      <c r="A64" s="43" t="s">
        <v>2101</v>
      </c>
      <c r="H64" s="44"/>
      <c r="L64" s="44"/>
      <c r="M64" s="44"/>
    </row>
    <row r="65" spans="1:13" outlineLevel="1" x14ac:dyDescent="0.25">
      <c r="A65" s="43" t="s">
        <v>2102</v>
      </c>
      <c r="H65" s="44"/>
      <c r="L65" s="44"/>
      <c r="M65" s="44"/>
    </row>
    <row r="66" spans="1:13" outlineLevel="1" x14ac:dyDescent="0.25">
      <c r="A66" s="43" t="s">
        <v>2103</v>
      </c>
      <c r="H66" s="44"/>
      <c r="L66" s="44"/>
      <c r="M66" s="44"/>
    </row>
    <row r="67" spans="1:13" outlineLevel="1" x14ac:dyDescent="0.25">
      <c r="A67" s="43" t="s">
        <v>2104</v>
      </c>
      <c r="H67" s="44"/>
      <c r="L67" s="44"/>
      <c r="M67" s="44"/>
    </row>
    <row r="68" spans="1:13" outlineLevel="1" x14ac:dyDescent="0.25">
      <c r="A68" s="43" t="s">
        <v>2105</v>
      </c>
      <c r="H68" s="44"/>
      <c r="L68" s="44"/>
      <c r="M68" s="44"/>
    </row>
    <row r="69" spans="1:13" outlineLevel="1" x14ac:dyDescent="0.25">
      <c r="A69" s="43" t="s">
        <v>2106</v>
      </c>
      <c r="H69" s="44"/>
      <c r="L69" s="44"/>
      <c r="M69" s="44"/>
    </row>
    <row r="70" spans="1:13" outlineLevel="1" x14ac:dyDescent="0.25">
      <c r="A70" s="43" t="s">
        <v>2107</v>
      </c>
      <c r="H70" s="44"/>
      <c r="L70" s="44"/>
      <c r="M70" s="44"/>
    </row>
    <row r="71" spans="1:13" outlineLevel="1" x14ac:dyDescent="0.25">
      <c r="A71" s="43" t="s">
        <v>2108</v>
      </c>
      <c r="H71" s="44"/>
      <c r="L71" s="44"/>
      <c r="M71" s="44"/>
    </row>
    <row r="72" spans="1:13" outlineLevel="1" x14ac:dyDescent="0.25">
      <c r="A72" s="43" t="s">
        <v>2109</v>
      </c>
      <c r="H72" s="44"/>
      <c r="L72" s="44"/>
      <c r="M72" s="44"/>
    </row>
    <row r="73" spans="1:13" ht="37.5" x14ac:dyDescent="0.25">
      <c r="A73" s="57"/>
      <c r="B73" s="56" t="s">
        <v>2011</v>
      </c>
      <c r="C73" s="57"/>
      <c r="D73" s="57"/>
      <c r="E73" s="57"/>
      <c r="F73" s="57"/>
      <c r="G73" s="57"/>
      <c r="H73" s="44"/>
    </row>
    <row r="74" spans="1:13" s="45" customFormat="1" ht="15" customHeight="1" x14ac:dyDescent="0.25">
      <c r="A74" s="64"/>
      <c r="B74" s="65" t="s">
        <v>2110</v>
      </c>
      <c r="C74" s="64" t="s">
        <v>2111</v>
      </c>
      <c r="D74" s="64"/>
      <c r="E74" s="67"/>
      <c r="F74" s="67"/>
      <c r="G74" s="67"/>
    </row>
    <row r="75" spans="1:13" x14ac:dyDescent="0.25">
      <c r="A75" s="43" t="s">
        <v>817</v>
      </c>
      <c r="B75" s="43" t="s">
        <v>2112</v>
      </c>
      <c r="C75" s="60">
        <v>62.1</v>
      </c>
      <c r="H75" s="44"/>
    </row>
    <row r="76" spans="1:13" x14ac:dyDescent="0.25">
      <c r="A76" s="43" t="s">
        <v>819</v>
      </c>
      <c r="B76" s="43" t="s">
        <v>2113</v>
      </c>
      <c r="C76" s="60">
        <v>250.5</v>
      </c>
      <c r="H76" s="44"/>
    </row>
    <row r="77" spans="1:13" outlineLevel="1" x14ac:dyDescent="0.25">
      <c r="A77" s="43" t="s">
        <v>2114</v>
      </c>
      <c r="H77" s="44"/>
    </row>
    <row r="78" spans="1:13" outlineLevel="1" x14ac:dyDescent="0.25">
      <c r="A78" s="43" t="s">
        <v>2115</v>
      </c>
      <c r="H78" s="44"/>
    </row>
    <row r="79" spans="1:13" outlineLevel="1" x14ac:dyDescent="0.25">
      <c r="A79" s="43" t="s">
        <v>2116</v>
      </c>
      <c r="H79" s="44"/>
    </row>
    <row r="80" spans="1:13" outlineLevel="1" x14ac:dyDescent="0.25">
      <c r="A80" s="43" t="s">
        <v>2117</v>
      </c>
      <c r="H80" s="44"/>
    </row>
    <row r="81" spans="1:8" x14ac:dyDescent="0.25">
      <c r="A81" s="64"/>
      <c r="B81" s="65" t="s">
        <v>2118</v>
      </c>
      <c r="C81" s="64" t="s">
        <v>1327</v>
      </c>
      <c r="D81" s="64" t="s">
        <v>1328</v>
      </c>
      <c r="E81" s="67" t="s">
        <v>2119</v>
      </c>
      <c r="F81" s="67" t="s">
        <v>2120</v>
      </c>
      <c r="G81" s="67" t="s">
        <v>2121</v>
      </c>
      <c r="H81" s="44"/>
    </row>
    <row r="82" spans="1:8" x14ac:dyDescent="0.25">
      <c r="A82" s="43" t="s">
        <v>824</v>
      </c>
      <c r="B82" s="43" t="s">
        <v>2122</v>
      </c>
      <c r="C82" s="60">
        <v>2.2000000000000001E-3</v>
      </c>
      <c r="D82" s="60" t="s">
        <v>775</v>
      </c>
      <c r="E82" s="60" t="s">
        <v>775</v>
      </c>
      <c r="F82" s="60" t="s">
        <v>775</v>
      </c>
      <c r="G82" s="43">
        <f>C82</f>
        <v>2.2000000000000001E-3</v>
      </c>
      <c r="H82" s="44"/>
    </row>
    <row r="83" spans="1:8" x14ac:dyDescent="0.25">
      <c r="A83" s="43" t="s">
        <v>827</v>
      </c>
      <c r="B83" s="43" t="s">
        <v>2123</v>
      </c>
      <c r="C83" s="60">
        <v>6.9999999999999999E-4</v>
      </c>
      <c r="D83" s="60" t="s">
        <v>775</v>
      </c>
      <c r="E83" s="60" t="s">
        <v>775</v>
      </c>
      <c r="F83" s="60" t="s">
        <v>775</v>
      </c>
      <c r="G83" s="60">
        <f>C83</f>
        <v>6.9999999999999999E-4</v>
      </c>
      <c r="H83" s="44"/>
    </row>
    <row r="84" spans="1:8" x14ac:dyDescent="0.25">
      <c r="A84" s="43" t="s">
        <v>830</v>
      </c>
      <c r="B84" s="43" t="s">
        <v>2124</v>
      </c>
      <c r="C84" s="60">
        <v>0</v>
      </c>
      <c r="D84" s="60" t="s">
        <v>775</v>
      </c>
      <c r="E84" s="60" t="s">
        <v>775</v>
      </c>
      <c r="F84" s="60" t="s">
        <v>775</v>
      </c>
      <c r="G84" s="60">
        <f>C84</f>
        <v>0</v>
      </c>
      <c r="H84" s="44"/>
    </row>
    <row r="85" spans="1:8" x14ac:dyDescent="0.25">
      <c r="A85" s="43" t="s">
        <v>833</v>
      </c>
      <c r="B85" s="43" t="s">
        <v>2125</v>
      </c>
      <c r="C85" s="60">
        <v>0</v>
      </c>
      <c r="D85" s="60" t="s">
        <v>775</v>
      </c>
      <c r="E85" s="60" t="s">
        <v>775</v>
      </c>
      <c r="F85" s="60" t="s">
        <v>775</v>
      </c>
      <c r="G85" s="60">
        <f>C85</f>
        <v>0</v>
      </c>
      <c r="H85" s="44"/>
    </row>
    <row r="86" spans="1:8" x14ac:dyDescent="0.25">
      <c r="A86" s="43" t="s">
        <v>835</v>
      </c>
      <c r="B86" s="43" t="s">
        <v>2126</v>
      </c>
      <c r="C86" s="60">
        <v>0</v>
      </c>
      <c r="D86" s="60" t="s">
        <v>775</v>
      </c>
      <c r="E86" s="60" t="s">
        <v>775</v>
      </c>
      <c r="F86" s="60" t="s">
        <v>775</v>
      </c>
      <c r="G86" s="60">
        <f>C86</f>
        <v>0</v>
      </c>
      <c r="H86" s="44"/>
    </row>
    <row r="87" spans="1:8" outlineLevel="1" x14ac:dyDescent="0.25">
      <c r="A87" s="43" t="s">
        <v>2127</v>
      </c>
      <c r="H87" s="44"/>
    </row>
    <row r="88" spans="1:8" outlineLevel="1" x14ac:dyDescent="0.25">
      <c r="A88" s="43" t="s">
        <v>2128</v>
      </c>
      <c r="H88" s="44"/>
    </row>
    <row r="89" spans="1:8" outlineLevel="1" x14ac:dyDescent="0.25">
      <c r="A89" s="43" t="s">
        <v>2129</v>
      </c>
      <c r="H89" s="44"/>
    </row>
    <row r="90" spans="1:8" outlineLevel="1" x14ac:dyDescent="0.25">
      <c r="A90" s="43" t="s">
        <v>2130</v>
      </c>
      <c r="H90" s="44"/>
    </row>
    <row r="91" spans="1:8" x14ac:dyDescent="0.25">
      <c r="H91" s="44"/>
    </row>
    <row r="92" spans="1:8" x14ac:dyDescent="0.25">
      <c r="H92" s="44"/>
    </row>
    <row r="93" spans="1:8" x14ac:dyDescent="0.25">
      <c r="H93" s="44"/>
    </row>
    <row r="94" spans="1:8" x14ac:dyDescent="0.25">
      <c r="H94" s="44"/>
    </row>
    <row r="95" spans="1:8" x14ac:dyDescent="0.25">
      <c r="H95" s="44"/>
    </row>
    <row r="96" spans="1:8" x14ac:dyDescent="0.25">
      <c r="H96" s="44"/>
    </row>
    <row r="97" spans="8:8" x14ac:dyDescent="0.25">
      <c r="H97" s="44"/>
    </row>
    <row r="98" spans="8:8" x14ac:dyDescent="0.25">
      <c r="H98" s="44"/>
    </row>
    <row r="99" spans="8:8" x14ac:dyDescent="0.25">
      <c r="H99" s="44"/>
    </row>
    <row r="100" spans="8:8" x14ac:dyDescent="0.25">
      <c r="H100" s="44"/>
    </row>
    <row r="101" spans="8:8" x14ac:dyDescent="0.25">
      <c r="H101" s="44"/>
    </row>
    <row r="102" spans="8:8" x14ac:dyDescent="0.25">
      <c r="H102" s="44"/>
    </row>
    <row r="103" spans="8:8" x14ac:dyDescent="0.25">
      <c r="H103" s="44"/>
    </row>
    <row r="104" spans="8:8" x14ac:dyDescent="0.25">
      <c r="H104" s="44"/>
    </row>
    <row r="105" spans="8:8" x14ac:dyDescent="0.25">
      <c r="H105" s="44"/>
    </row>
    <row r="106" spans="8:8" x14ac:dyDescent="0.25">
      <c r="H106" s="44"/>
    </row>
    <row r="107" spans="8:8" x14ac:dyDescent="0.25">
      <c r="H107" s="44"/>
    </row>
    <row r="108" spans="8:8" x14ac:dyDescent="0.25">
      <c r="H108" s="44"/>
    </row>
    <row r="109" spans="8:8" x14ac:dyDescent="0.25">
      <c r="H109" s="44"/>
    </row>
    <row r="110" spans="8:8" x14ac:dyDescent="0.25">
      <c r="H110" s="44"/>
    </row>
    <row r="111" spans="8:8" x14ac:dyDescent="0.25">
      <c r="H111" s="44"/>
    </row>
    <row r="112" spans="8:8" x14ac:dyDescent="0.25">
      <c r="H112" s="4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700-000000000000}"/>
    <hyperlink ref="B8" location="'E. Optional ECB-ECAIs data'!B33" display="2.  Additional information on the swaps" xr:uid="{00000000-0004-0000-0700-000001000000}"/>
    <hyperlink ref="B9" location="'E. Optional ECB-ECAIs data'!B73" display="3.  Additional information on the asset distribution" xr:uid="{00000000-0004-0000-0700-000002000000}"/>
  </hyperlinks>
  <pageMargins left="0.70833333333333304" right="0.70833333333333304" top="0.59583333333333299" bottom="0.74791666666666701" header="0.51180555555555496" footer="0.51180555555555496"/>
  <pageSetup paperSize="9" scale="50" firstPageNumber="0" orientation="landscape"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15"/>
  <sheetViews>
    <sheetView topLeftCell="A4" zoomScaleNormal="100" workbookViewId="0">
      <selection activeCell="E8" sqref="E8"/>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6" t="s">
        <v>2003</v>
      </c>
      <c r="B1" s="206"/>
    </row>
    <row r="2" spans="1:9" ht="31.5" x14ac:dyDescent="0.25">
      <c r="A2" s="166" t="s">
        <v>2131</v>
      </c>
      <c r="B2" s="166"/>
      <c r="C2" s="145"/>
      <c r="D2" s="145"/>
      <c r="E2" s="145"/>
      <c r="F2" s="167" t="s">
        <v>838</v>
      </c>
      <c r="G2" s="168"/>
    </row>
    <row r="3" spans="1:9" x14ac:dyDescent="0.25">
      <c r="A3" s="145"/>
      <c r="B3" s="145"/>
      <c r="C3" s="145"/>
      <c r="D3" s="145"/>
      <c r="E3" s="145"/>
      <c r="F3" s="145"/>
      <c r="G3" s="145"/>
    </row>
    <row r="4" spans="1:9" ht="15.75" customHeight="1" x14ac:dyDescent="0.25">
      <c r="A4" s="145"/>
      <c r="B4" s="145"/>
      <c r="C4" s="169"/>
      <c r="D4" s="145"/>
      <c r="E4" s="145"/>
      <c r="F4" s="145"/>
      <c r="G4" s="145"/>
    </row>
    <row r="5" spans="1:9" ht="60.75" customHeight="1" x14ac:dyDescent="0.25">
      <c r="A5" s="170"/>
      <c r="B5" s="171" t="s">
        <v>839</v>
      </c>
      <c r="C5" s="49" t="s">
        <v>840</v>
      </c>
      <c r="D5" s="170"/>
      <c r="E5" s="210" t="s">
        <v>2132</v>
      </c>
      <c r="F5" s="210"/>
      <c r="G5" s="172" t="s">
        <v>2133</v>
      </c>
      <c r="H5" s="173"/>
    </row>
    <row r="6" spans="1:9" x14ac:dyDescent="0.25">
      <c r="A6" s="142"/>
      <c r="B6" s="142"/>
      <c r="C6" s="142"/>
      <c r="D6" s="142"/>
      <c r="F6" s="174"/>
      <c r="G6" s="174"/>
    </row>
    <row r="7" spans="1:9" ht="18.75" customHeight="1" x14ac:dyDescent="0.25">
      <c r="A7" s="175"/>
      <c r="B7" s="211" t="s">
        <v>2134</v>
      </c>
      <c r="C7" s="211"/>
      <c r="D7" s="176"/>
      <c r="E7" s="211" t="s">
        <v>2135</v>
      </c>
      <c r="F7" s="211"/>
      <c r="G7" s="211"/>
      <c r="H7" s="211"/>
    </row>
    <row r="8" spans="1:9" ht="18.75" customHeight="1" x14ac:dyDescent="0.25">
      <c r="A8" s="142"/>
      <c r="B8" s="212" t="s">
        <v>2136</v>
      </c>
      <c r="C8" s="212"/>
      <c r="D8" s="176"/>
      <c r="E8" s="213" t="s">
        <v>2137</v>
      </c>
      <c r="F8" s="213"/>
      <c r="G8" s="213"/>
      <c r="H8" s="213"/>
    </row>
    <row r="9" spans="1:9" ht="18.75" customHeight="1" x14ac:dyDescent="0.25">
      <c r="A9" s="142"/>
      <c r="B9" s="212" t="s">
        <v>2138</v>
      </c>
      <c r="C9" s="212"/>
      <c r="D9" s="177"/>
      <c r="E9" s="213"/>
      <c r="F9" s="213"/>
      <c r="G9" s="213"/>
      <c r="H9" s="213"/>
      <c r="I9" s="173"/>
    </row>
    <row r="10" spans="1:9" x14ac:dyDescent="0.25">
      <c r="A10" s="178"/>
      <c r="B10" s="214"/>
      <c r="C10" s="214"/>
      <c r="D10" s="176"/>
      <c r="E10" s="213"/>
      <c r="F10" s="213"/>
      <c r="G10" s="213"/>
      <c r="H10" s="213"/>
      <c r="I10" s="173"/>
    </row>
    <row r="11" spans="1:9" x14ac:dyDescent="0.25">
      <c r="A11" s="178"/>
      <c r="B11" s="215"/>
      <c r="C11" s="215"/>
      <c r="D11" s="177"/>
      <c r="E11" s="213"/>
      <c r="F11" s="213"/>
      <c r="G11" s="213"/>
      <c r="H11" s="213"/>
      <c r="I11" s="173"/>
    </row>
    <row r="12" spans="1:9" x14ac:dyDescent="0.25">
      <c r="A12" s="142"/>
      <c r="B12" s="55"/>
      <c r="C12" s="142"/>
      <c r="D12" s="142"/>
      <c r="E12" s="213"/>
      <c r="F12" s="213"/>
      <c r="G12" s="213"/>
      <c r="H12" s="213"/>
      <c r="I12" s="173"/>
    </row>
    <row r="13" spans="1:9" ht="15.75" customHeight="1" x14ac:dyDescent="0.25">
      <c r="A13" s="142"/>
      <c r="B13" s="55"/>
      <c r="C13" s="142"/>
      <c r="D13" s="142"/>
      <c r="E13" s="207" t="s">
        <v>2139</v>
      </c>
      <c r="F13" s="207"/>
      <c r="G13" s="208" t="s">
        <v>2140</v>
      </c>
      <c r="H13" s="208"/>
      <c r="I13" s="173"/>
    </row>
    <row r="14" spans="1:9" x14ac:dyDescent="0.25">
      <c r="A14" s="142"/>
      <c r="B14" s="55"/>
      <c r="C14" s="142"/>
      <c r="D14" s="142"/>
      <c r="E14" s="179"/>
      <c r="F14" s="179"/>
      <c r="G14" s="142"/>
      <c r="H14" s="180"/>
    </row>
    <row r="15" spans="1:9" ht="18.75" customHeight="1" x14ac:dyDescent="0.25">
      <c r="A15" s="181"/>
      <c r="B15" s="209" t="s">
        <v>2141</v>
      </c>
      <c r="C15" s="209"/>
      <c r="D15" s="209"/>
      <c r="E15" s="181"/>
      <c r="F15" s="181"/>
      <c r="G15" s="181"/>
      <c r="H15" s="181"/>
    </row>
    <row r="16" spans="1:9" x14ac:dyDescent="0.25">
      <c r="A16" s="182"/>
      <c r="B16" s="182" t="s">
        <v>2142</v>
      </c>
      <c r="C16" s="182" t="s">
        <v>879</v>
      </c>
      <c r="D16" s="182" t="s">
        <v>2143</v>
      </c>
      <c r="E16" s="182"/>
      <c r="F16" s="182" t="s">
        <v>2144</v>
      </c>
      <c r="G16" s="182" t="s">
        <v>2145</v>
      </c>
      <c r="H16" s="182"/>
    </row>
    <row r="17" spans="1:8" x14ac:dyDescent="0.25">
      <c r="A17" s="142" t="s">
        <v>2146</v>
      </c>
      <c r="B17" s="142" t="s">
        <v>2147</v>
      </c>
      <c r="C17" s="183">
        <v>0</v>
      </c>
      <c r="D17" s="183">
        <v>0</v>
      </c>
      <c r="F17" s="144">
        <f>IF(OR('B1. HTT Mortgage Assets'!$C$15=0,C17="[For completion]"),"",C17/'B1. HTT Mortgage Assets'!$C$15)</f>
        <v>0</v>
      </c>
      <c r="G17" s="144">
        <f>IF(OR('B1. HTT Mortgage Assets'!$F$28=0,D17="[For completion]"),"",D17/'B1. HTT Mortgage Assets'!$F$28)</f>
        <v>0</v>
      </c>
    </row>
    <row r="18" spans="1:8" x14ac:dyDescent="0.25">
      <c r="A18" s="142" t="s">
        <v>2148</v>
      </c>
      <c r="B18" s="184"/>
      <c r="C18" s="142"/>
      <c r="D18" s="142"/>
      <c r="F18" s="142"/>
      <c r="G18" s="142"/>
    </row>
    <row r="19" spans="1:8" x14ac:dyDescent="0.25">
      <c r="A19" s="142" t="s">
        <v>2149</v>
      </c>
      <c r="B19" s="142"/>
      <c r="C19" s="142"/>
      <c r="D19" s="142"/>
      <c r="F19" s="142"/>
      <c r="G19" s="142"/>
    </row>
    <row r="20" spans="1:8" ht="18.75" customHeight="1" x14ac:dyDescent="0.25">
      <c r="A20" s="181"/>
      <c r="B20" s="209" t="s">
        <v>2138</v>
      </c>
      <c r="C20" s="209"/>
      <c r="D20" s="209"/>
      <c r="E20" s="181"/>
      <c r="F20" s="181"/>
      <c r="G20" s="181"/>
      <c r="H20" s="181"/>
    </row>
    <row r="21" spans="1:8" x14ac:dyDescent="0.25">
      <c r="A21" s="182"/>
      <c r="B21" s="182" t="s">
        <v>2150</v>
      </c>
      <c r="C21" s="182" t="s">
        <v>2151</v>
      </c>
      <c r="D21" s="182" t="s">
        <v>2152</v>
      </c>
      <c r="E21" s="182" t="s">
        <v>2153</v>
      </c>
      <c r="F21" s="182" t="s">
        <v>2154</v>
      </c>
      <c r="G21" s="182" t="s">
        <v>2155</v>
      </c>
      <c r="H21" s="182" t="s">
        <v>2156</v>
      </c>
    </row>
    <row r="22" spans="1:8" ht="15" customHeight="1" x14ac:dyDescent="0.25">
      <c r="A22" s="146"/>
      <c r="B22" s="185" t="s">
        <v>2157</v>
      </c>
      <c r="C22" s="185"/>
      <c r="D22" s="146"/>
      <c r="E22" s="146"/>
      <c r="F22" s="146"/>
      <c r="G22" s="146"/>
      <c r="H22" s="146"/>
    </row>
    <row r="23" spans="1:8" x14ac:dyDescent="0.25">
      <c r="A23" s="142" t="s">
        <v>2158</v>
      </c>
      <c r="B23" s="142" t="s">
        <v>2159</v>
      </c>
      <c r="C23" s="186">
        <v>0</v>
      </c>
      <c r="D23" s="186">
        <v>0</v>
      </c>
      <c r="E23" s="186">
        <v>0</v>
      </c>
      <c r="F23" s="186">
        <v>0</v>
      </c>
      <c r="G23" s="186">
        <v>0</v>
      </c>
      <c r="H23" s="187">
        <f>SUM(C23:G23)</f>
        <v>0</v>
      </c>
    </row>
    <row r="24" spans="1:8" x14ac:dyDescent="0.25">
      <c r="A24" s="142" t="s">
        <v>2160</v>
      </c>
      <c r="B24" s="142" t="s">
        <v>2161</v>
      </c>
      <c r="C24" s="186">
        <v>0</v>
      </c>
      <c r="D24" s="186">
        <v>0</v>
      </c>
      <c r="E24" s="186">
        <v>0</v>
      </c>
      <c r="F24" s="186">
        <v>0</v>
      </c>
      <c r="G24" s="186">
        <v>0</v>
      </c>
      <c r="H24" s="187">
        <f>SUM(C24:G24)</f>
        <v>0</v>
      </c>
    </row>
    <row r="25" spans="1:8" x14ac:dyDescent="0.25">
      <c r="A25" s="142" t="s">
        <v>2162</v>
      </c>
      <c r="B25" s="142" t="s">
        <v>676</v>
      </c>
      <c r="C25" s="186">
        <v>0</v>
      </c>
      <c r="D25" s="186">
        <v>0</v>
      </c>
      <c r="E25" s="186">
        <v>0</v>
      </c>
      <c r="F25" s="186">
        <v>0</v>
      </c>
      <c r="G25" s="186">
        <v>0</v>
      </c>
      <c r="H25" s="187">
        <f>SUM(C25:G25)</f>
        <v>0</v>
      </c>
    </row>
    <row r="26" spans="1:8" x14ac:dyDescent="0.25">
      <c r="A26" s="142" t="s">
        <v>2163</v>
      </c>
      <c r="B26" s="142" t="s">
        <v>2164</v>
      </c>
      <c r="C26" s="144">
        <f t="shared" ref="C26:H26" si="0">SUM(C23:C25)</f>
        <v>0</v>
      </c>
      <c r="D26" s="144">
        <f t="shared" si="0"/>
        <v>0</v>
      </c>
      <c r="E26" s="144">
        <f t="shared" si="0"/>
        <v>0</v>
      </c>
      <c r="F26" s="144">
        <f t="shared" si="0"/>
        <v>0</v>
      </c>
      <c r="G26" s="144">
        <f t="shared" si="0"/>
        <v>0</v>
      </c>
      <c r="H26" s="144">
        <f t="shared" si="0"/>
        <v>0</v>
      </c>
    </row>
    <row r="27" spans="1:8" x14ac:dyDescent="0.25">
      <c r="A27" s="142" t="s">
        <v>2165</v>
      </c>
      <c r="B27" s="188" t="s">
        <v>2166</v>
      </c>
      <c r="C27" s="186"/>
      <c r="D27" s="186"/>
      <c r="E27" s="186"/>
      <c r="F27" s="186"/>
      <c r="G27" s="186"/>
      <c r="H27" s="144">
        <f>IF(SUM(C27:G27)="","",SUM(C27:G27))</f>
        <v>0</v>
      </c>
    </row>
    <row r="28" spans="1:8" x14ac:dyDescent="0.25">
      <c r="A28" s="142" t="s">
        <v>2167</v>
      </c>
      <c r="B28" s="188" t="s">
        <v>2166</v>
      </c>
      <c r="C28" s="186"/>
      <c r="D28" s="186"/>
      <c r="E28" s="186"/>
      <c r="F28" s="186"/>
      <c r="G28" s="186"/>
      <c r="H28" s="187">
        <f>IF(SUM(C28:G28)="","",SUM(C28:G28))</f>
        <v>0</v>
      </c>
    </row>
    <row r="29" spans="1:8" x14ac:dyDescent="0.25">
      <c r="A29" s="142" t="s">
        <v>2168</v>
      </c>
      <c r="B29" s="188" t="s">
        <v>2166</v>
      </c>
      <c r="C29" s="186"/>
      <c r="D29" s="186"/>
      <c r="E29" s="186"/>
      <c r="F29" s="186"/>
      <c r="G29" s="186"/>
      <c r="H29" s="187">
        <f>IF(SUM(C29:G29)="","",SUM(C29:G29))</f>
        <v>0</v>
      </c>
    </row>
    <row r="30" spans="1:8" x14ac:dyDescent="0.25">
      <c r="A30" s="142" t="s">
        <v>2169</v>
      </c>
      <c r="B30" s="188" t="s">
        <v>2166</v>
      </c>
      <c r="C30" s="186"/>
      <c r="D30" s="186"/>
      <c r="E30" s="186"/>
      <c r="F30" s="186"/>
      <c r="G30" s="186"/>
      <c r="H30" s="187">
        <f>IF(SUM(C30:G30)="","",SUM(C30:G30))</f>
        <v>0</v>
      </c>
    </row>
    <row r="31" spans="1:8" x14ac:dyDescent="0.25">
      <c r="A31" s="142"/>
      <c r="B31" s="188"/>
      <c r="C31" s="189"/>
      <c r="D31" s="183"/>
      <c r="E31" s="183"/>
      <c r="F31" s="186"/>
      <c r="G31" s="190"/>
    </row>
    <row r="32" spans="1:8" x14ac:dyDescent="0.25">
      <c r="A32" s="142"/>
      <c r="B32" s="188"/>
      <c r="C32" s="147"/>
      <c r="D32" s="142"/>
      <c r="E32" s="142"/>
      <c r="F32" s="144"/>
      <c r="G32" s="143"/>
    </row>
    <row r="33" spans="1:7" x14ac:dyDescent="0.25">
      <c r="A33" s="142"/>
      <c r="B33" s="188"/>
      <c r="C33" s="147"/>
      <c r="D33" s="142"/>
      <c r="E33" s="142"/>
      <c r="F33" s="144"/>
      <c r="G33" s="143"/>
    </row>
    <row r="34" spans="1:7" x14ac:dyDescent="0.25">
      <c r="A34" s="142"/>
      <c r="B34" s="188"/>
      <c r="C34" s="147"/>
      <c r="D34" s="142"/>
      <c r="E34" s="142"/>
      <c r="F34" s="144"/>
      <c r="G34" s="143"/>
    </row>
    <row r="35" spans="1:7" x14ac:dyDescent="0.25">
      <c r="A35" s="142"/>
      <c r="B35" s="188"/>
      <c r="C35" s="147"/>
      <c r="D35" s="142"/>
      <c r="F35" s="144"/>
      <c r="G35" s="143"/>
    </row>
    <row r="36" spans="1:7" x14ac:dyDescent="0.25">
      <c r="A36" s="142"/>
      <c r="B36" s="142"/>
      <c r="C36" s="70"/>
      <c r="D36" s="70"/>
      <c r="E36" s="70"/>
      <c r="F36" s="70"/>
      <c r="G36" s="142"/>
    </row>
    <row r="37" spans="1:7" x14ac:dyDescent="0.25">
      <c r="A37" s="142"/>
      <c r="B37" s="142"/>
      <c r="C37" s="70"/>
      <c r="D37" s="70"/>
      <c r="E37" s="70"/>
      <c r="F37" s="70"/>
      <c r="G37" s="142"/>
    </row>
    <row r="38" spans="1:7" x14ac:dyDescent="0.25">
      <c r="A38" s="142"/>
      <c r="B38" s="142"/>
      <c r="C38" s="70"/>
      <c r="D38" s="70"/>
      <c r="E38" s="70"/>
      <c r="F38" s="70"/>
      <c r="G38" s="142"/>
    </row>
    <row r="39" spans="1:7" x14ac:dyDescent="0.25">
      <c r="A39" s="142"/>
      <c r="B39" s="142"/>
      <c r="C39" s="70"/>
      <c r="D39" s="70"/>
      <c r="E39" s="70"/>
      <c r="F39" s="70"/>
      <c r="G39" s="142"/>
    </row>
    <row r="40" spans="1:7" x14ac:dyDescent="0.25">
      <c r="A40" s="142"/>
      <c r="B40" s="142"/>
      <c r="C40" s="70"/>
      <c r="D40" s="70"/>
      <c r="E40" s="70"/>
      <c r="F40" s="70"/>
      <c r="G40" s="142"/>
    </row>
    <row r="41" spans="1:7" x14ac:dyDescent="0.25">
      <c r="A41" s="142"/>
      <c r="B41" s="142"/>
      <c r="C41" s="70"/>
      <c r="D41" s="70"/>
      <c r="E41" s="70"/>
      <c r="F41" s="70"/>
      <c r="G41" s="142"/>
    </row>
    <row r="42" spans="1:7" x14ac:dyDescent="0.25">
      <c r="A42" s="142"/>
      <c r="B42" s="142"/>
      <c r="C42" s="70"/>
      <c r="D42" s="70"/>
      <c r="E42" s="70"/>
      <c r="F42" s="70"/>
      <c r="G42" s="142"/>
    </row>
    <row r="43" spans="1:7" x14ac:dyDescent="0.25">
      <c r="A43" s="142"/>
      <c r="B43" s="142"/>
      <c r="C43" s="70"/>
      <c r="D43" s="70"/>
      <c r="E43" s="70"/>
      <c r="F43" s="70"/>
      <c r="G43" s="142"/>
    </row>
    <row r="44" spans="1:7" x14ac:dyDescent="0.25">
      <c r="A44" s="142"/>
      <c r="B44" s="142"/>
      <c r="C44" s="70"/>
      <c r="D44" s="70"/>
      <c r="E44" s="70"/>
      <c r="F44" s="70"/>
      <c r="G44" s="142"/>
    </row>
    <row r="45" spans="1:7" x14ac:dyDescent="0.25">
      <c r="A45" s="142"/>
      <c r="B45" s="142"/>
      <c r="C45" s="70"/>
      <c r="D45" s="70"/>
      <c r="E45" s="70"/>
      <c r="F45" s="70"/>
      <c r="G45" s="142"/>
    </row>
    <row r="46" spans="1:7" x14ac:dyDescent="0.25">
      <c r="A46" s="142"/>
      <c r="B46" s="142"/>
      <c r="C46" s="70"/>
      <c r="D46" s="70"/>
      <c r="E46" s="70"/>
      <c r="F46" s="70"/>
      <c r="G46" s="142"/>
    </row>
    <row r="47" spans="1:7" x14ac:dyDescent="0.25">
      <c r="A47" s="142"/>
      <c r="B47" s="142"/>
      <c r="C47" s="70"/>
      <c r="D47" s="70"/>
      <c r="E47" s="70"/>
      <c r="F47" s="70"/>
      <c r="G47" s="142"/>
    </row>
    <row r="48" spans="1:7" x14ac:dyDescent="0.25">
      <c r="A48" s="142"/>
      <c r="B48" s="142"/>
      <c r="C48" s="70"/>
      <c r="D48" s="70"/>
      <c r="E48" s="70"/>
      <c r="F48" s="70"/>
      <c r="G48" s="142"/>
    </row>
    <row r="49" spans="1:7" x14ac:dyDescent="0.25">
      <c r="A49" s="142"/>
      <c r="B49" s="142"/>
      <c r="C49" s="70"/>
      <c r="D49" s="70"/>
      <c r="E49" s="70"/>
      <c r="F49" s="70"/>
      <c r="G49" s="142"/>
    </row>
    <row r="50" spans="1:7" x14ac:dyDescent="0.25">
      <c r="A50" s="142"/>
      <c r="B50" s="142"/>
      <c r="C50" s="70"/>
      <c r="D50" s="70"/>
      <c r="E50" s="70"/>
      <c r="F50" s="70"/>
      <c r="G50" s="142"/>
    </row>
    <row r="51" spans="1:7" x14ac:dyDescent="0.25">
      <c r="A51" s="142"/>
      <c r="B51" s="142"/>
      <c r="C51" s="70"/>
      <c r="D51" s="70"/>
      <c r="E51" s="70"/>
      <c r="F51" s="70"/>
      <c r="G51" s="142"/>
    </row>
    <row r="52" spans="1:7" x14ac:dyDescent="0.25">
      <c r="A52" s="142"/>
      <c r="B52" s="142"/>
      <c r="C52" s="70"/>
      <c r="D52" s="70"/>
      <c r="E52" s="70"/>
      <c r="F52" s="70"/>
      <c r="G52" s="142"/>
    </row>
    <row r="53" spans="1:7" x14ac:dyDescent="0.25">
      <c r="A53" s="142"/>
      <c r="B53" s="142"/>
      <c r="C53" s="70"/>
      <c r="D53" s="70"/>
      <c r="E53" s="70"/>
      <c r="F53" s="70"/>
      <c r="G53" s="142"/>
    </row>
    <row r="54" spans="1:7" x14ac:dyDescent="0.25">
      <c r="A54" s="142"/>
      <c r="B54" s="142"/>
      <c r="C54" s="70"/>
      <c r="D54" s="70"/>
      <c r="E54" s="70"/>
      <c r="F54" s="70"/>
      <c r="G54" s="142"/>
    </row>
    <row r="55" spans="1:7" x14ac:dyDescent="0.25">
      <c r="A55" s="142"/>
      <c r="B55" s="142"/>
      <c r="C55" s="70"/>
      <c r="D55" s="70"/>
      <c r="E55" s="70"/>
      <c r="F55" s="70"/>
      <c r="G55" s="142"/>
    </row>
    <row r="56" spans="1:7" x14ac:dyDescent="0.25">
      <c r="A56" s="142"/>
      <c r="B56" s="142"/>
      <c r="C56" s="70"/>
      <c r="D56" s="70"/>
      <c r="E56" s="70"/>
      <c r="F56" s="70"/>
      <c r="G56" s="142"/>
    </row>
    <row r="57" spans="1:7" x14ac:dyDescent="0.25">
      <c r="A57" s="142"/>
      <c r="B57" s="142"/>
      <c r="C57" s="70"/>
      <c r="D57" s="70"/>
      <c r="E57" s="70"/>
      <c r="F57" s="70"/>
      <c r="G57" s="142"/>
    </row>
    <row r="58" spans="1:7" x14ac:dyDescent="0.25">
      <c r="A58" s="142"/>
      <c r="B58" s="142"/>
      <c r="C58" s="70"/>
      <c r="D58" s="70"/>
      <c r="E58" s="70"/>
      <c r="F58" s="70"/>
      <c r="G58" s="142"/>
    </row>
    <row r="59" spans="1:7" x14ac:dyDescent="0.25">
      <c r="A59" s="142"/>
      <c r="B59" s="142"/>
      <c r="C59" s="70"/>
      <c r="D59" s="70"/>
      <c r="E59" s="70"/>
      <c r="F59" s="70"/>
      <c r="G59" s="142"/>
    </row>
    <row r="60" spans="1:7" x14ac:dyDescent="0.25">
      <c r="A60" s="142"/>
      <c r="B60" s="142"/>
      <c r="C60" s="70"/>
      <c r="D60" s="70"/>
      <c r="E60" s="70"/>
      <c r="F60" s="70"/>
      <c r="G60" s="142"/>
    </row>
    <row r="61" spans="1:7" x14ac:dyDescent="0.25">
      <c r="A61" s="142"/>
      <c r="B61" s="142"/>
      <c r="C61" s="70"/>
      <c r="D61" s="70"/>
      <c r="E61" s="70"/>
      <c r="F61" s="70"/>
      <c r="G61" s="142"/>
    </row>
    <row r="62" spans="1:7" x14ac:dyDescent="0.25">
      <c r="A62" s="142"/>
      <c r="B62" s="142"/>
      <c r="C62" s="70"/>
      <c r="D62" s="70"/>
      <c r="E62" s="70"/>
      <c r="F62" s="70"/>
      <c r="G62" s="142"/>
    </row>
    <row r="63" spans="1:7" x14ac:dyDescent="0.25">
      <c r="A63" s="142"/>
      <c r="B63" s="191"/>
      <c r="C63" s="130"/>
      <c r="D63" s="130"/>
      <c r="E63" s="70"/>
      <c r="F63" s="130"/>
      <c r="G63" s="142"/>
    </row>
    <row r="64" spans="1:7" x14ac:dyDescent="0.25">
      <c r="A64" s="142"/>
      <c r="B64" s="142"/>
      <c r="C64" s="70"/>
      <c r="D64" s="70"/>
      <c r="E64" s="70"/>
      <c r="F64" s="70"/>
      <c r="G64" s="142"/>
    </row>
    <row r="65" spans="1:7" x14ac:dyDescent="0.25">
      <c r="A65" s="142"/>
      <c r="B65" s="142"/>
      <c r="C65" s="70"/>
      <c r="D65" s="70"/>
      <c r="E65" s="70"/>
      <c r="F65" s="70"/>
      <c r="G65" s="142"/>
    </row>
    <row r="66" spans="1:7" x14ac:dyDescent="0.25">
      <c r="A66" s="142"/>
      <c r="B66" s="142"/>
      <c r="C66" s="70"/>
      <c r="D66" s="70"/>
      <c r="E66" s="70"/>
      <c r="F66" s="70"/>
      <c r="G66" s="142"/>
    </row>
    <row r="67" spans="1:7" x14ac:dyDescent="0.25">
      <c r="A67" s="142"/>
      <c r="B67" s="191"/>
      <c r="C67" s="130"/>
      <c r="D67" s="130"/>
      <c r="E67" s="70"/>
      <c r="F67" s="130"/>
      <c r="G67" s="142"/>
    </row>
    <row r="68" spans="1:7" x14ac:dyDescent="0.25">
      <c r="A68" s="142"/>
      <c r="B68" s="142"/>
      <c r="C68" s="70"/>
      <c r="D68" s="70"/>
      <c r="E68" s="70"/>
      <c r="F68" s="70"/>
      <c r="G68" s="142"/>
    </row>
    <row r="69" spans="1:7" x14ac:dyDescent="0.25">
      <c r="A69" s="142"/>
      <c r="B69" s="142"/>
      <c r="C69" s="70"/>
      <c r="D69" s="70"/>
      <c r="E69" s="70"/>
      <c r="F69" s="70"/>
      <c r="G69" s="142"/>
    </row>
    <row r="70" spans="1:7" x14ac:dyDescent="0.25">
      <c r="A70" s="142"/>
      <c r="B70" s="142"/>
      <c r="C70" s="70"/>
      <c r="D70" s="70"/>
      <c r="E70" s="70"/>
      <c r="F70" s="70"/>
      <c r="G70" s="142"/>
    </row>
    <row r="71" spans="1:7" x14ac:dyDescent="0.25">
      <c r="A71" s="142"/>
      <c r="B71" s="142"/>
      <c r="C71" s="70"/>
      <c r="D71" s="70"/>
      <c r="E71" s="70"/>
      <c r="F71" s="70"/>
      <c r="G71" s="142"/>
    </row>
    <row r="72" spans="1:7" x14ac:dyDescent="0.25">
      <c r="A72" s="142"/>
      <c r="B72" s="142"/>
      <c r="C72" s="70"/>
      <c r="D72" s="70"/>
      <c r="E72" s="70"/>
      <c r="F72" s="70"/>
      <c r="G72" s="142"/>
    </row>
    <row r="73" spans="1:7" x14ac:dyDescent="0.25">
      <c r="A73" s="142"/>
      <c r="B73" s="142"/>
      <c r="C73" s="70"/>
      <c r="D73" s="70"/>
      <c r="E73" s="70"/>
      <c r="F73" s="70"/>
      <c r="G73" s="142"/>
    </row>
    <row r="74" spans="1:7" x14ac:dyDescent="0.25">
      <c r="A74" s="142"/>
      <c r="B74" s="142"/>
      <c r="C74" s="70"/>
      <c r="D74" s="70"/>
      <c r="E74" s="70"/>
      <c r="F74" s="70"/>
      <c r="G74" s="142"/>
    </row>
    <row r="75" spans="1:7" x14ac:dyDescent="0.25">
      <c r="A75" s="142"/>
      <c r="B75" s="142"/>
      <c r="C75" s="70"/>
      <c r="D75" s="70"/>
      <c r="E75" s="70"/>
      <c r="F75" s="70"/>
      <c r="G75" s="142"/>
    </row>
    <row r="76" spans="1:7" x14ac:dyDescent="0.25">
      <c r="A76" s="142"/>
      <c r="B76" s="142"/>
      <c r="C76" s="70"/>
      <c r="D76" s="70"/>
      <c r="E76" s="70"/>
      <c r="F76" s="70"/>
      <c r="G76" s="142"/>
    </row>
    <row r="77" spans="1:7" x14ac:dyDescent="0.25">
      <c r="A77" s="142"/>
      <c r="B77" s="142"/>
      <c r="C77" s="70"/>
      <c r="D77" s="70"/>
      <c r="E77" s="70"/>
      <c r="F77" s="70"/>
      <c r="G77" s="142"/>
    </row>
    <row r="78" spans="1:7" x14ac:dyDescent="0.25">
      <c r="A78" s="142"/>
      <c r="B78" s="142"/>
      <c r="C78" s="70"/>
      <c r="D78" s="70"/>
      <c r="E78" s="70"/>
      <c r="F78" s="70"/>
      <c r="G78" s="142"/>
    </row>
    <row r="79" spans="1:7" x14ac:dyDescent="0.25">
      <c r="A79" s="142"/>
      <c r="B79" s="188"/>
      <c r="C79" s="70"/>
      <c r="D79" s="70"/>
      <c r="E79" s="70"/>
      <c r="F79" s="70"/>
      <c r="G79" s="142"/>
    </row>
    <row r="80" spans="1:7" x14ac:dyDescent="0.25">
      <c r="A80" s="142"/>
      <c r="B80" s="188"/>
      <c r="C80" s="70"/>
      <c r="D80" s="70"/>
      <c r="E80" s="70"/>
      <c r="F80" s="70"/>
      <c r="G80" s="142"/>
    </row>
    <row r="81" spans="1:7" x14ac:dyDescent="0.25">
      <c r="A81" s="142"/>
      <c r="B81" s="188"/>
      <c r="C81" s="70"/>
      <c r="D81" s="70"/>
      <c r="E81" s="70"/>
      <c r="F81" s="70"/>
      <c r="G81" s="142"/>
    </row>
    <row r="82" spans="1:7" x14ac:dyDescent="0.25">
      <c r="A82" s="142"/>
      <c r="B82" s="188"/>
      <c r="C82" s="70"/>
      <c r="D82" s="70"/>
      <c r="E82" s="70"/>
      <c r="F82" s="70"/>
      <c r="G82" s="142"/>
    </row>
    <row r="83" spans="1:7" x14ac:dyDescent="0.25">
      <c r="A83" s="142"/>
      <c r="B83" s="188"/>
      <c r="C83" s="70"/>
      <c r="D83" s="70"/>
      <c r="E83" s="70"/>
      <c r="F83" s="70"/>
      <c r="G83" s="142"/>
    </row>
    <row r="84" spans="1:7" x14ac:dyDescent="0.25">
      <c r="A84" s="142"/>
      <c r="B84" s="188"/>
      <c r="C84" s="70"/>
      <c r="D84" s="70"/>
      <c r="E84" s="70"/>
      <c r="F84" s="70"/>
      <c r="G84" s="142"/>
    </row>
    <row r="85" spans="1:7" x14ac:dyDescent="0.25">
      <c r="A85" s="142"/>
      <c r="B85" s="188"/>
      <c r="C85" s="70"/>
      <c r="D85" s="70"/>
      <c r="E85" s="70"/>
      <c r="F85" s="70"/>
      <c r="G85" s="142"/>
    </row>
    <row r="86" spans="1:7" x14ac:dyDescent="0.25">
      <c r="A86" s="142"/>
      <c r="B86" s="188"/>
      <c r="C86" s="70"/>
      <c r="D86" s="70"/>
      <c r="E86" s="70"/>
      <c r="F86" s="70"/>
      <c r="G86" s="142"/>
    </row>
    <row r="87" spans="1:7" x14ac:dyDescent="0.25">
      <c r="A87" s="142"/>
      <c r="B87" s="188"/>
      <c r="C87" s="70"/>
      <c r="D87" s="70"/>
      <c r="E87" s="70"/>
      <c r="F87" s="70"/>
      <c r="G87" s="142"/>
    </row>
    <row r="88" spans="1:7" x14ac:dyDescent="0.25">
      <c r="A88" s="142"/>
      <c r="B88" s="188"/>
      <c r="C88" s="70"/>
      <c r="D88" s="70"/>
      <c r="E88" s="70"/>
      <c r="F88" s="70"/>
      <c r="G88" s="142"/>
    </row>
    <row r="89" spans="1:7" x14ac:dyDescent="0.25">
      <c r="A89" s="182"/>
      <c r="B89" s="182"/>
      <c r="C89" s="182"/>
      <c r="D89" s="182"/>
      <c r="E89" s="182"/>
      <c r="F89" s="182"/>
      <c r="G89" s="182"/>
    </row>
    <row r="90" spans="1:7" x14ac:dyDescent="0.25">
      <c r="A90" s="142"/>
      <c r="B90" s="142"/>
      <c r="C90" s="70"/>
      <c r="D90" s="70"/>
      <c r="E90" s="70"/>
      <c r="F90" s="70"/>
      <c r="G90" s="142"/>
    </row>
    <row r="91" spans="1:7" x14ac:dyDescent="0.25">
      <c r="A91" s="142"/>
      <c r="B91" s="142"/>
      <c r="C91" s="70"/>
      <c r="D91" s="70"/>
      <c r="E91" s="70"/>
      <c r="F91" s="70"/>
      <c r="G91" s="142"/>
    </row>
    <row r="92" spans="1:7" x14ac:dyDescent="0.25">
      <c r="A92" s="142"/>
      <c r="B92" s="142"/>
      <c r="C92" s="70"/>
      <c r="D92" s="70"/>
      <c r="E92" s="70"/>
      <c r="F92" s="70"/>
      <c r="G92" s="142"/>
    </row>
    <row r="93" spans="1:7" x14ac:dyDescent="0.25">
      <c r="A93" s="142"/>
      <c r="B93" s="142"/>
      <c r="C93" s="70"/>
      <c r="D93" s="70"/>
      <c r="E93" s="70"/>
      <c r="F93" s="70"/>
      <c r="G93" s="142"/>
    </row>
    <row r="94" spans="1:7" x14ac:dyDescent="0.25">
      <c r="A94" s="142"/>
      <c r="B94" s="142"/>
      <c r="C94" s="70"/>
      <c r="D94" s="70"/>
      <c r="E94" s="70"/>
      <c r="F94" s="70"/>
      <c r="G94" s="142"/>
    </row>
    <row r="95" spans="1:7" x14ac:dyDescent="0.25">
      <c r="A95" s="142"/>
      <c r="B95" s="142"/>
      <c r="C95" s="70"/>
      <c r="D95" s="70"/>
      <c r="E95" s="70"/>
      <c r="F95" s="70"/>
      <c r="G95" s="142"/>
    </row>
    <row r="96" spans="1:7" x14ac:dyDescent="0.25">
      <c r="A96" s="142"/>
      <c r="B96" s="142"/>
      <c r="C96" s="70"/>
      <c r="D96" s="70"/>
      <c r="E96" s="70"/>
      <c r="F96" s="70"/>
      <c r="G96" s="142"/>
    </row>
    <row r="97" spans="1:7" x14ac:dyDescent="0.25">
      <c r="A97" s="142"/>
      <c r="B97" s="142"/>
      <c r="C97" s="70"/>
      <c r="D97" s="70"/>
      <c r="E97" s="70"/>
      <c r="F97" s="70"/>
      <c r="G97" s="142"/>
    </row>
    <row r="98" spans="1:7" x14ac:dyDescent="0.25">
      <c r="A98" s="142"/>
      <c r="B98" s="142"/>
      <c r="C98" s="70"/>
      <c r="D98" s="70"/>
      <c r="E98" s="70"/>
      <c r="F98" s="70"/>
      <c r="G98" s="142"/>
    </row>
    <row r="99" spans="1:7" x14ac:dyDescent="0.25">
      <c r="A99" s="142"/>
      <c r="B99" s="142"/>
      <c r="C99" s="70"/>
      <c r="D99" s="70"/>
      <c r="E99" s="70"/>
      <c r="F99" s="70"/>
      <c r="G99" s="142"/>
    </row>
    <row r="100" spans="1:7" x14ac:dyDescent="0.25">
      <c r="A100" s="142"/>
      <c r="B100" s="142"/>
      <c r="C100" s="70"/>
      <c r="D100" s="70"/>
      <c r="E100" s="70"/>
      <c r="F100" s="70"/>
      <c r="G100" s="142"/>
    </row>
    <row r="101" spans="1:7" x14ac:dyDescent="0.25">
      <c r="A101" s="142"/>
      <c r="B101" s="142"/>
      <c r="C101" s="70"/>
      <c r="D101" s="70"/>
      <c r="E101" s="70"/>
      <c r="F101" s="70"/>
      <c r="G101" s="142"/>
    </row>
    <row r="102" spans="1:7" x14ac:dyDescent="0.25">
      <c r="A102" s="142"/>
      <c r="B102" s="142"/>
      <c r="C102" s="70"/>
      <c r="D102" s="70"/>
      <c r="E102" s="70"/>
      <c r="F102" s="70"/>
      <c r="G102" s="142"/>
    </row>
    <row r="103" spans="1:7" x14ac:dyDescent="0.25">
      <c r="A103" s="142"/>
      <c r="B103" s="142"/>
      <c r="C103" s="70"/>
      <c r="D103" s="70"/>
      <c r="E103" s="70"/>
      <c r="F103" s="70"/>
      <c r="G103" s="142"/>
    </row>
    <row r="104" spans="1:7" x14ac:dyDescent="0.25">
      <c r="A104" s="142"/>
      <c r="B104" s="142"/>
      <c r="C104" s="70"/>
      <c r="D104" s="70"/>
      <c r="E104" s="70"/>
      <c r="F104" s="70"/>
      <c r="G104" s="142"/>
    </row>
    <row r="105" spans="1:7" x14ac:dyDescent="0.25">
      <c r="A105" s="142"/>
      <c r="B105" s="142"/>
      <c r="C105" s="70"/>
      <c r="D105" s="70"/>
      <c r="E105" s="70"/>
      <c r="F105" s="70"/>
      <c r="G105" s="142"/>
    </row>
    <row r="106" spans="1:7" x14ac:dyDescent="0.25">
      <c r="A106" s="142"/>
      <c r="B106" s="142"/>
      <c r="C106" s="70"/>
      <c r="D106" s="70"/>
      <c r="E106" s="70"/>
      <c r="F106" s="70"/>
      <c r="G106" s="142"/>
    </row>
    <row r="107" spans="1:7" x14ac:dyDescent="0.25">
      <c r="A107" s="142"/>
      <c r="B107" s="142"/>
      <c r="C107" s="70"/>
      <c r="D107" s="70"/>
      <c r="E107" s="70"/>
      <c r="F107" s="70"/>
      <c r="G107" s="142"/>
    </row>
    <row r="108" spans="1:7" x14ac:dyDescent="0.25">
      <c r="A108" s="142"/>
      <c r="B108" s="142"/>
      <c r="C108" s="70"/>
      <c r="D108" s="70"/>
      <c r="E108" s="70"/>
      <c r="F108" s="70"/>
      <c r="G108" s="142"/>
    </row>
    <row r="109" spans="1:7" x14ac:dyDescent="0.25">
      <c r="A109" s="142"/>
      <c r="B109" s="142"/>
      <c r="C109" s="70"/>
      <c r="D109" s="70"/>
      <c r="E109" s="70"/>
      <c r="F109" s="70"/>
      <c r="G109" s="142"/>
    </row>
    <row r="110" spans="1:7" x14ac:dyDescent="0.25">
      <c r="A110" s="142"/>
      <c r="B110" s="142"/>
      <c r="C110" s="70"/>
      <c r="D110" s="70"/>
      <c r="E110" s="70"/>
      <c r="F110" s="70"/>
      <c r="G110" s="142"/>
    </row>
    <row r="111" spans="1:7" x14ac:dyDescent="0.25">
      <c r="A111" s="142"/>
      <c r="B111" s="142"/>
      <c r="C111" s="70"/>
      <c r="D111" s="70"/>
      <c r="E111" s="70"/>
      <c r="F111" s="70"/>
      <c r="G111" s="142"/>
    </row>
    <row r="112" spans="1:7" x14ac:dyDescent="0.25">
      <c r="A112" s="142"/>
      <c r="B112" s="142"/>
      <c r="C112" s="70"/>
      <c r="D112" s="70"/>
      <c r="E112" s="70"/>
      <c r="F112" s="70"/>
      <c r="G112" s="142"/>
    </row>
    <row r="113" spans="1:7" x14ac:dyDescent="0.25">
      <c r="A113" s="142"/>
      <c r="B113" s="142"/>
      <c r="C113" s="70"/>
      <c r="D113" s="70"/>
      <c r="E113" s="70"/>
      <c r="F113" s="70"/>
      <c r="G113" s="142"/>
    </row>
    <row r="114" spans="1:7" x14ac:dyDescent="0.25">
      <c r="A114" s="142"/>
      <c r="B114" s="142"/>
      <c r="C114" s="70"/>
      <c r="D114" s="70"/>
      <c r="E114" s="70"/>
      <c r="F114" s="70"/>
      <c r="G114" s="142"/>
    </row>
    <row r="115" spans="1:7" x14ac:dyDescent="0.25">
      <c r="A115" s="142"/>
      <c r="B115" s="142"/>
      <c r="C115" s="70"/>
      <c r="D115" s="70"/>
      <c r="E115" s="70"/>
      <c r="F115" s="70"/>
      <c r="G115" s="142"/>
    </row>
    <row r="116" spans="1:7" x14ac:dyDescent="0.25">
      <c r="A116" s="142"/>
      <c r="B116" s="142"/>
      <c r="C116" s="70"/>
      <c r="D116" s="70"/>
      <c r="E116" s="70"/>
      <c r="F116" s="70"/>
      <c r="G116" s="142"/>
    </row>
    <row r="117" spans="1:7" x14ac:dyDescent="0.25">
      <c r="A117" s="142"/>
      <c r="B117" s="142"/>
      <c r="C117" s="70"/>
      <c r="D117" s="70"/>
      <c r="E117" s="70"/>
      <c r="F117" s="70"/>
      <c r="G117" s="142"/>
    </row>
    <row r="118" spans="1:7" x14ac:dyDescent="0.25">
      <c r="A118" s="142"/>
      <c r="B118" s="142"/>
      <c r="C118" s="70"/>
      <c r="D118" s="70"/>
      <c r="E118" s="70"/>
      <c r="F118" s="70"/>
      <c r="G118" s="142"/>
    </row>
    <row r="119" spans="1:7" x14ac:dyDescent="0.25">
      <c r="A119" s="142"/>
      <c r="B119" s="142"/>
      <c r="C119" s="70"/>
      <c r="D119" s="70"/>
      <c r="E119" s="70"/>
      <c r="F119" s="70"/>
      <c r="G119" s="142"/>
    </row>
    <row r="120" spans="1:7" x14ac:dyDescent="0.25">
      <c r="A120" s="142"/>
      <c r="B120" s="142"/>
      <c r="C120" s="70"/>
      <c r="D120" s="70"/>
      <c r="E120" s="70"/>
      <c r="F120" s="70"/>
      <c r="G120" s="142"/>
    </row>
    <row r="121" spans="1:7" x14ac:dyDescent="0.25">
      <c r="A121" s="142"/>
      <c r="B121" s="142"/>
      <c r="C121" s="70"/>
      <c r="D121" s="70"/>
      <c r="E121" s="70"/>
      <c r="F121" s="70"/>
      <c r="G121" s="142"/>
    </row>
    <row r="122" spans="1:7" x14ac:dyDescent="0.25">
      <c r="A122" s="142"/>
      <c r="B122" s="142"/>
      <c r="C122" s="70"/>
      <c r="D122" s="70"/>
      <c r="E122" s="70"/>
      <c r="F122" s="70"/>
      <c r="G122" s="142"/>
    </row>
    <row r="123" spans="1:7" x14ac:dyDescent="0.25">
      <c r="A123" s="142"/>
      <c r="B123" s="142"/>
      <c r="C123" s="70"/>
      <c r="D123" s="70"/>
      <c r="E123" s="70"/>
      <c r="F123" s="70"/>
      <c r="G123" s="142"/>
    </row>
    <row r="124" spans="1:7" x14ac:dyDescent="0.25">
      <c r="A124" s="142"/>
      <c r="B124" s="142"/>
      <c r="C124" s="70"/>
      <c r="D124" s="70"/>
      <c r="E124" s="70"/>
      <c r="F124" s="70"/>
      <c r="G124" s="142"/>
    </row>
    <row r="125" spans="1:7" x14ac:dyDescent="0.25">
      <c r="A125" s="142"/>
      <c r="B125" s="142"/>
      <c r="C125" s="70"/>
      <c r="D125" s="70"/>
      <c r="E125" s="70"/>
      <c r="F125" s="70"/>
      <c r="G125" s="142"/>
    </row>
    <row r="126" spans="1:7" x14ac:dyDescent="0.25">
      <c r="A126" s="142"/>
      <c r="B126" s="142"/>
      <c r="C126" s="70"/>
      <c r="D126" s="70"/>
      <c r="E126" s="70"/>
      <c r="F126" s="70"/>
      <c r="G126" s="142"/>
    </row>
    <row r="127" spans="1:7" x14ac:dyDescent="0.25">
      <c r="A127" s="142"/>
      <c r="B127" s="142"/>
      <c r="C127" s="70"/>
      <c r="D127" s="70"/>
      <c r="E127" s="70"/>
      <c r="F127" s="70"/>
      <c r="G127" s="142"/>
    </row>
    <row r="128" spans="1:7" x14ac:dyDescent="0.25">
      <c r="A128" s="142"/>
      <c r="B128" s="142"/>
      <c r="C128" s="70"/>
      <c r="D128" s="70"/>
      <c r="E128" s="70"/>
      <c r="F128" s="70"/>
      <c r="G128" s="142"/>
    </row>
    <row r="129" spans="1:7" x14ac:dyDescent="0.25">
      <c r="A129" s="142"/>
      <c r="B129" s="142"/>
      <c r="C129" s="70"/>
      <c r="D129" s="70"/>
      <c r="E129" s="70"/>
      <c r="F129" s="70"/>
      <c r="G129" s="142"/>
    </row>
    <row r="130" spans="1:7" x14ac:dyDescent="0.25">
      <c r="A130" s="142"/>
      <c r="B130" s="142"/>
      <c r="C130" s="70"/>
      <c r="D130" s="70"/>
      <c r="E130" s="70"/>
      <c r="F130" s="70"/>
      <c r="G130" s="142"/>
    </row>
    <row r="131" spans="1:7" x14ac:dyDescent="0.25">
      <c r="A131" s="142"/>
      <c r="B131" s="142"/>
      <c r="C131" s="70"/>
      <c r="D131" s="70"/>
      <c r="E131" s="70"/>
      <c r="F131" s="70"/>
      <c r="G131" s="142"/>
    </row>
    <row r="132" spans="1:7" x14ac:dyDescent="0.25">
      <c r="A132" s="142"/>
      <c r="B132" s="142"/>
      <c r="C132" s="70"/>
      <c r="D132" s="70"/>
      <c r="E132" s="70"/>
      <c r="F132" s="70"/>
      <c r="G132" s="142"/>
    </row>
    <row r="133" spans="1:7" x14ac:dyDescent="0.25">
      <c r="A133" s="142"/>
      <c r="B133" s="142"/>
      <c r="C133" s="70"/>
      <c r="D133" s="70"/>
      <c r="E133" s="70"/>
      <c r="F133" s="70"/>
      <c r="G133" s="142"/>
    </row>
    <row r="134" spans="1:7" x14ac:dyDescent="0.25">
      <c r="A134" s="142"/>
      <c r="B134" s="142"/>
      <c r="C134" s="70"/>
      <c r="D134" s="70"/>
      <c r="E134" s="70"/>
      <c r="F134" s="70"/>
      <c r="G134" s="142"/>
    </row>
    <row r="135" spans="1:7" x14ac:dyDescent="0.25">
      <c r="A135" s="142"/>
      <c r="B135" s="142"/>
      <c r="C135" s="70"/>
      <c r="D135" s="70"/>
      <c r="E135" s="70"/>
      <c r="F135" s="70"/>
      <c r="G135" s="142"/>
    </row>
    <row r="136" spans="1:7" x14ac:dyDescent="0.25">
      <c r="A136" s="142"/>
      <c r="B136" s="142"/>
      <c r="C136" s="70"/>
      <c r="D136" s="70"/>
      <c r="E136" s="70"/>
      <c r="F136" s="70"/>
      <c r="G136" s="142"/>
    </row>
    <row r="137" spans="1:7" x14ac:dyDescent="0.25">
      <c r="A137" s="142"/>
      <c r="B137" s="142"/>
      <c r="C137" s="70"/>
      <c r="D137" s="70"/>
      <c r="E137" s="70"/>
      <c r="F137" s="70"/>
      <c r="G137" s="142"/>
    </row>
    <row r="138" spans="1:7" x14ac:dyDescent="0.25">
      <c r="A138" s="142"/>
      <c r="B138" s="142"/>
      <c r="C138" s="70"/>
      <c r="D138" s="70"/>
      <c r="E138" s="70"/>
      <c r="F138" s="70"/>
      <c r="G138" s="142"/>
    </row>
    <row r="139" spans="1:7" x14ac:dyDescent="0.25">
      <c r="A139" s="142"/>
      <c r="B139" s="142"/>
      <c r="C139" s="70"/>
      <c r="D139" s="70"/>
      <c r="E139" s="70"/>
      <c r="F139" s="70"/>
      <c r="G139" s="142"/>
    </row>
    <row r="140" spans="1:7" x14ac:dyDescent="0.25">
      <c r="A140" s="182"/>
      <c r="B140" s="182"/>
      <c r="C140" s="182"/>
      <c r="D140" s="182"/>
      <c r="E140" s="182"/>
      <c r="F140" s="182"/>
      <c r="G140" s="182"/>
    </row>
    <row r="141" spans="1:7" x14ac:dyDescent="0.25">
      <c r="A141" s="142"/>
      <c r="B141" s="142"/>
      <c r="C141" s="70"/>
      <c r="D141" s="70"/>
      <c r="E141" s="92"/>
      <c r="F141" s="70"/>
      <c r="G141" s="142"/>
    </row>
    <row r="142" spans="1:7" x14ac:dyDescent="0.25">
      <c r="A142" s="142"/>
      <c r="B142" s="142"/>
      <c r="C142" s="70"/>
      <c r="D142" s="70"/>
      <c r="E142" s="92"/>
      <c r="F142" s="70"/>
      <c r="G142" s="142"/>
    </row>
    <row r="143" spans="1:7" x14ac:dyDescent="0.25">
      <c r="A143" s="142"/>
      <c r="B143" s="142"/>
      <c r="C143" s="70"/>
      <c r="D143" s="70"/>
      <c r="E143" s="92"/>
      <c r="F143" s="70"/>
      <c r="G143" s="142"/>
    </row>
    <row r="144" spans="1:7" x14ac:dyDescent="0.25">
      <c r="A144" s="142"/>
      <c r="B144" s="142"/>
      <c r="C144" s="70"/>
      <c r="D144" s="70"/>
      <c r="E144" s="92"/>
      <c r="F144" s="70"/>
      <c r="G144" s="142"/>
    </row>
    <row r="145" spans="1:7" x14ac:dyDescent="0.25">
      <c r="A145" s="142"/>
      <c r="B145" s="142"/>
      <c r="C145" s="70"/>
      <c r="D145" s="70"/>
      <c r="E145" s="92"/>
      <c r="F145" s="70"/>
      <c r="G145" s="142"/>
    </row>
    <row r="146" spans="1:7" x14ac:dyDescent="0.25">
      <c r="A146" s="142"/>
      <c r="B146" s="142"/>
      <c r="C146" s="70"/>
      <c r="D146" s="70"/>
      <c r="E146" s="92"/>
      <c r="F146" s="70"/>
      <c r="G146" s="142"/>
    </row>
    <row r="147" spans="1:7" x14ac:dyDescent="0.25">
      <c r="A147" s="142"/>
      <c r="B147" s="142"/>
      <c r="C147" s="70"/>
      <c r="D147" s="70"/>
      <c r="E147" s="92"/>
      <c r="F147" s="70"/>
      <c r="G147" s="142"/>
    </row>
    <row r="148" spans="1:7" x14ac:dyDescent="0.25">
      <c r="A148" s="142"/>
      <c r="B148" s="142"/>
      <c r="C148" s="70"/>
      <c r="D148" s="70"/>
      <c r="E148" s="92"/>
      <c r="F148" s="70"/>
      <c r="G148" s="142"/>
    </row>
    <row r="149" spans="1:7" x14ac:dyDescent="0.25">
      <c r="A149" s="142"/>
      <c r="B149" s="142"/>
      <c r="C149" s="70"/>
      <c r="D149" s="70"/>
      <c r="E149" s="92"/>
      <c r="F149" s="70"/>
      <c r="G149" s="142"/>
    </row>
    <row r="150" spans="1:7" x14ac:dyDescent="0.25">
      <c r="A150" s="182"/>
      <c r="B150" s="182"/>
      <c r="C150" s="182"/>
      <c r="D150" s="182"/>
      <c r="E150" s="182"/>
      <c r="F150" s="182"/>
      <c r="G150" s="182"/>
    </row>
    <row r="151" spans="1:7" x14ac:dyDescent="0.25">
      <c r="A151" s="142"/>
      <c r="B151" s="142"/>
      <c r="C151" s="70"/>
      <c r="D151" s="70"/>
      <c r="E151" s="92"/>
      <c r="F151" s="70"/>
      <c r="G151" s="142"/>
    </row>
    <row r="152" spans="1:7" x14ac:dyDescent="0.25">
      <c r="A152" s="142"/>
      <c r="B152" s="142"/>
      <c r="C152" s="70"/>
      <c r="D152" s="70"/>
      <c r="E152" s="92"/>
      <c r="F152" s="70"/>
      <c r="G152" s="142"/>
    </row>
    <row r="153" spans="1:7" x14ac:dyDescent="0.25">
      <c r="A153" s="142"/>
      <c r="B153" s="142"/>
      <c r="C153" s="70"/>
      <c r="D153" s="70"/>
      <c r="E153" s="92"/>
      <c r="F153" s="70"/>
      <c r="G153" s="142"/>
    </row>
    <row r="154" spans="1:7" x14ac:dyDescent="0.25">
      <c r="A154" s="142"/>
      <c r="B154" s="142"/>
      <c r="C154" s="142"/>
      <c r="D154" s="142"/>
      <c r="E154" s="145"/>
      <c r="F154" s="142"/>
      <c r="G154" s="142"/>
    </row>
    <row r="155" spans="1:7" x14ac:dyDescent="0.25">
      <c r="A155" s="142"/>
      <c r="B155" s="142"/>
      <c r="C155" s="142"/>
      <c r="D155" s="142"/>
      <c r="E155" s="145"/>
      <c r="F155" s="142"/>
      <c r="G155" s="142"/>
    </row>
    <row r="156" spans="1:7" x14ac:dyDescent="0.25">
      <c r="A156" s="142"/>
      <c r="B156" s="142"/>
      <c r="C156" s="142"/>
      <c r="D156" s="142"/>
      <c r="E156" s="145"/>
      <c r="F156" s="142"/>
      <c r="G156" s="142"/>
    </row>
    <row r="157" spans="1:7" x14ac:dyDescent="0.25">
      <c r="A157" s="142"/>
      <c r="B157" s="142"/>
      <c r="C157" s="142"/>
      <c r="D157" s="142"/>
      <c r="E157" s="145"/>
      <c r="F157" s="142"/>
      <c r="G157" s="142"/>
    </row>
    <row r="158" spans="1:7" x14ac:dyDescent="0.25">
      <c r="A158" s="142"/>
      <c r="B158" s="142"/>
      <c r="C158" s="142"/>
      <c r="D158" s="142"/>
      <c r="E158" s="145"/>
      <c r="F158" s="142"/>
      <c r="G158" s="142"/>
    </row>
    <row r="159" spans="1:7" x14ac:dyDescent="0.25">
      <c r="A159" s="142"/>
      <c r="B159" s="142"/>
      <c r="C159" s="142"/>
      <c r="D159" s="142"/>
      <c r="E159" s="145"/>
      <c r="F159" s="142"/>
      <c r="G159" s="142"/>
    </row>
    <row r="160" spans="1:7" x14ac:dyDescent="0.25">
      <c r="A160" s="182"/>
      <c r="B160" s="182"/>
      <c r="C160" s="182"/>
      <c r="D160" s="182"/>
      <c r="E160" s="182"/>
      <c r="F160" s="182"/>
      <c r="G160" s="182"/>
    </row>
    <row r="161" spans="1:7" x14ac:dyDescent="0.25">
      <c r="A161" s="142"/>
      <c r="B161" s="145"/>
      <c r="C161" s="70"/>
      <c r="D161" s="70"/>
      <c r="E161" s="92"/>
      <c r="F161" s="70"/>
      <c r="G161" s="142"/>
    </row>
    <row r="162" spans="1:7" x14ac:dyDescent="0.25">
      <c r="A162" s="142"/>
      <c r="B162" s="145"/>
      <c r="C162" s="70"/>
      <c r="D162" s="70"/>
      <c r="E162" s="92"/>
      <c r="F162" s="70"/>
      <c r="G162" s="142"/>
    </row>
    <row r="163" spans="1:7" x14ac:dyDescent="0.25">
      <c r="A163" s="142"/>
      <c r="B163" s="145"/>
      <c r="C163" s="70"/>
      <c r="D163" s="70"/>
      <c r="E163" s="70"/>
      <c r="F163" s="70"/>
      <c r="G163" s="142"/>
    </row>
    <row r="164" spans="1:7" x14ac:dyDescent="0.25">
      <c r="A164" s="142"/>
      <c r="B164" s="145"/>
      <c r="C164" s="70"/>
      <c r="D164" s="70"/>
      <c r="E164" s="70"/>
      <c r="F164" s="70"/>
      <c r="G164" s="142"/>
    </row>
    <row r="165" spans="1:7" x14ac:dyDescent="0.25">
      <c r="A165" s="142"/>
      <c r="B165" s="145"/>
      <c r="C165" s="70"/>
      <c r="D165" s="70"/>
      <c r="E165" s="70"/>
      <c r="F165" s="70"/>
      <c r="G165" s="142"/>
    </row>
    <row r="166" spans="1:7" x14ac:dyDescent="0.25">
      <c r="A166" s="142"/>
      <c r="B166" s="184"/>
      <c r="C166" s="70"/>
      <c r="D166" s="70"/>
      <c r="E166" s="70"/>
      <c r="F166" s="70"/>
      <c r="G166" s="142"/>
    </row>
    <row r="167" spans="1:7" x14ac:dyDescent="0.25">
      <c r="A167" s="142"/>
      <c r="B167" s="184"/>
      <c r="C167" s="70"/>
      <c r="D167" s="70"/>
      <c r="E167" s="70"/>
      <c r="F167" s="70"/>
      <c r="G167" s="142"/>
    </row>
    <row r="168" spans="1:7" x14ac:dyDescent="0.25">
      <c r="A168" s="142"/>
      <c r="B168" s="145"/>
      <c r="C168" s="70"/>
      <c r="D168" s="70"/>
      <c r="E168" s="70"/>
      <c r="F168" s="70"/>
      <c r="G168" s="142"/>
    </row>
    <row r="169" spans="1:7" x14ac:dyDescent="0.25">
      <c r="A169" s="142"/>
      <c r="B169" s="145"/>
      <c r="C169" s="70"/>
      <c r="D169" s="70"/>
      <c r="E169" s="70"/>
      <c r="F169" s="70"/>
      <c r="G169" s="142"/>
    </row>
    <row r="170" spans="1:7" x14ac:dyDescent="0.25">
      <c r="A170" s="182"/>
      <c r="B170" s="182"/>
      <c r="C170" s="182"/>
      <c r="D170" s="182"/>
      <c r="E170" s="182"/>
      <c r="F170" s="182"/>
      <c r="G170" s="182"/>
    </row>
    <row r="171" spans="1:7" x14ac:dyDescent="0.25">
      <c r="A171" s="142"/>
      <c r="B171" s="142"/>
      <c r="C171" s="70"/>
      <c r="D171" s="70"/>
      <c r="E171" s="92"/>
      <c r="F171" s="70"/>
      <c r="G171" s="142"/>
    </row>
    <row r="172" spans="1:7" x14ac:dyDescent="0.25">
      <c r="A172" s="142"/>
      <c r="B172" s="131"/>
      <c r="C172" s="70"/>
      <c r="D172" s="70"/>
      <c r="E172" s="92"/>
      <c r="F172" s="70"/>
      <c r="G172" s="142"/>
    </row>
    <row r="173" spans="1:7" x14ac:dyDescent="0.25">
      <c r="A173" s="142"/>
      <c r="B173" s="131"/>
      <c r="C173" s="70"/>
      <c r="D173" s="70"/>
      <c r="E173" s="92"/>
      <c r="F173" s="70"/>
      <c r="G173" s="142"/>
    </row>
    <row r="174" spans="1:7" x14ac:dyDescent="0.25">
      <c r="A174" s="142"/>
      <c r="B174" s="131"/>
      <c r="C174" s="70"/>
      <c r="D174" s="70"/>
      <c r="E174" s="92"/>
      <c r="F174" s="70"/>
      <c r="G174" s="142"/>
    </row>
    <row r="175" spans="1:7" x14ac:dyDescent="0.25">
      <c r="A175" s="142"/>
      <c r="B175" s="131"/>
      <c r="C175" s="70"/>
      <c r="D175" s="70"/>
      <c r="E175" s="92"/>
      <c r="F175" s="70"/>
      <c r="G175" s="142"/>
    </row>
    <row r="176" spans="1:7" x14ac:dyDescent="0.25">
      <c r="A176" s="142"/>
      <c r="B176" s="142"/>
      <c r="C176" s="142"/>
      <c r="D176" s="142"/>
      <c r="E176" s="142"/>
      <c r="F176" s="142"/>
      <c r="G176" s="142"/>
    </row>
    <row r="177" spans="1:7" x14ac:dyDescent="0.25">
      <c r="A177" s="142"/>
      <c r="B177" s="142"/>
      <c r="C177" s="142"/>
      <c r="D177" s="142"/>
      <c r="E177" s="142"/>
      <c r="F177" s="142"/>
      <c r="G177" s="142"/>
    </row>
    <row r="178" spans="1:7" x14ac:dyDescent="0.25">
      <c r="A178" s="142"/>
      <c r="B178" s="142"/>
      <c r="C178" s="142"/>
      <c r="D178" s="142"/>
      <c r="E178" s="142"/>
      <c r="F178" s="142"/>
      <c r="G178" s="142"/>
    </row>
    <row r="179" spans="1:7" ht="18.75" x14ac:dyDescent="0.25">
      <c r="A179" s="192"/>
      <c r="B179" s="193"/>
      <c r="C179" s="194"/>
      <c r="D179" s="194"/>
      <c r="E179" s="194"/>
      <c r="F179" s="194"/>
      <c r="G179" s="194"/>
    </row>
    <row r="180" spans="1:7" x14ac:dyDescent="0.25">
      <c r="A180" s="182"/>
      <c r="B180" s="182"/>
      <c r="C180" s="182"/>
      <c r="D180" s="182"/>
      <c r="E180" s="182"/>
      <c r="F180" s="182"/>
      <c r="G180" s="182"/>
    </row>
    <row r="181" spans="1:7" x14ac:dyDescent="0.25">
      <c r="A181" s="142"/>
      <c r="B181" s="142"/>
      <c r="C181" s="147"/>
      <c r="D181" s="142"/>
      <c r="E181" s="146"/>
      <c r="F181" s="168"/>
      <c r="G181" s="168"/>
    </row>
    <row r="182" spans="1:7" x14ac:dyDescent="0.25">
      <c r="A182" s="146"/>
      <c r="B182" s="195"/>
      <c r="C182" s="146"/>
      <c r="D182" s="146"/>
      <c r="E182" s="146"/>
      <c r="F182" s="168"/>
      <c r="G182" s="168"/>
    </row>
    <row r="183" spans="1:7" x14ac:dyDescent="0.25">
      <c r="A183" s="142"/>
      <c r="B183" s="142"/>
      <c r="C183" s="146"/>
      <c r="D183" s="146"/>
      <c r="E183" s="146"/>
      <c r="F183" s="168"/>
      <c r="G183" s="168"/>
    </row>
    <row r="184" spans="1:7" x14ac:dyDescent="0.25">
      <c r="A184" s="142"/>
      <c r="B184" s="142"/>
      <c r="C184" s="147"/>
      <c r="D184" s="148"/>
      <c r="E184" s="146"/>
      <c r="F184" s="144"/>
      <c r="G184" s="144"/>
    </row>
    <row r="185" spans="1:7" x14ac:dyDescent="0.25">
      <c r="A185" s="142"/>
      <c r="B185" s="142"/>
      <c r="C185" s="147"/>
      <c r="D185" s="148"/>
      <c r="E185" s="146"/>
      <c r="F185" s="144"/>
      <c r="G185" s="144"/>
    </row>
    <row r="186" spans="1:7" x14ac:dyDescent="0.25">
      <c r="A186" s="142"/>
      <c r="B186" s="142"/>
      <c r="C186" s="147"/>
      <c r="D186" s="148"/>
      <c r="E186" s="146"/>
      <c r="F186" s="144"/>
      <c r="G186" s="144"/>
    </row>
    <row r="187" spans="1:7" x14ac:dyDescent="0.25">
      <c r="A187" s="142"/>
      <c r="B187" s="142"/>
      <c r="C187" s="147"/>
      <c r="D187" s="148"/>
      <c r="E187" s="146"/>
      <c r="F187" s="144"/>
      <c r="G187" s="144"/>
    </row>
    <row r="188" spans="1:7" x14ac:dyDescent="0.25">
      <c r="A188" s="142"/>
      <c r="B188" s="142"/>
      <c r="C188" s="147"/>
      <c r="D188" s="148"/>
      <c r="E188" s="146"/>
      <c r="F188" s="144"/>
      <c r="G188" s="144"/>
    </row>
    <row r="189" spans="1:7" x14ac:dyDescent="0.25">
      <c r="A189" s="142"/>
      <c r="B189" s="142"/>
      <c r="C189" s="147"/>
      <c r="D189" s="148"/>
      <c r="E189" s="146"/>
      <c r="F189" s="144"/>
      <c r="G189" s="144"/>
    </row>
    <row r="190" spans="1:7" x14ac:dyDescent="0.25">
      <c r="A190" s="142"/>
      <c r="B190" s="142"/>
      <c r="C190" s="147"/>
      <c r="D190" s="148"/>
      <c r="E190" s="146"/>
      <c r="F190" s="144"/>
      <c r="G190" s="144"/>
    </row>
    <row r="191" spans="1:7" x14ac:dyDescent="0.25">
      <c r="A191" s="142"/>
      <c r="B191" s="142"/>
      <c r="C191" s="147"/>
      <c r="D191" s="148"/>
      <c r="E191" s="146"/>
      <c r="F191" s="144"/>
      <c r="G191" s="144"/>
    </row>
    <row r="192" spans="1:7" x14ac:dyDescent="0.25">
      <c r="A192" s="142"/>
      <c r="B192" s="142"/>
      <c r="C192" s="147"/>
      <c r="D192" s="148"/>
      <c r="E192" s="146"/>
      <c r="F192" s="144"/>
      <c r="G192" s="144"/>
    </row>
    <row r="193" spans="1:7" x14ac:dyDescent="0.25">
      <c r="A193" s="142"/>
      <c r="B193" s="142"/>
      <c r="C193" s="147"/>
      <c r="D193" s="148"/>
      <c r="E193" s="142"/>
      <c r="F193" s="144"/>
      <c r="G193" s="144"/>
    </row>
    <row r="194" spans="1:7" x14ac:dyDescent="0.25">
      <c r="A194" s="142"/>
      <c r="B194" s="142"/>
      <c r="C194" s="147"/>
      <c r="D194" s="148"/>
      <c r="E194" s="142"/>
      <c r="F194" s="144"/>
      <c r="G194" s="144"/>
    </row>
    <row r="195" spans="1:7" x14ac:dyDescent="0.25">
      <c r="A195" s="142"/>
      <c r="B195" s="142"/>
      <c r="C195" s="147"/>
      <c r="D195" s="148"/>
      <c r="E195" s="142"/>
      <c r="F195" s="144"/>
      <c r="G195" s="144"/>
    </row>
    <row r="196" spans="1:7" x14ac:dyDescent="0.25">
      <c r="A196" s="142"/>
      <c r="B196" s="142"/>
      <c r="C196" s="147"/>
      <c r="D196" s="148"/>
      <c r="E196" s="142"/>
      <c r="F196" s="144"/>
      <c r="G196" s="144"/>
    </row>
    <row r="197" spans="1:7" x14ac:dyDescent="0.25">
      <c r="A197" s="142"/>
      <c r="B197" s="142"/>
      <c r="C197" s="147"/>
      <c r="D197" s="148"/>
      <c r="E197" s="142"/>
      <c r="F197" s="144"/>
      <c r="G197" s="144"/>
    </row>
    <row r="198" spans="1:7" x14ac:dyDescent="0.25">
      <c r="A198" s="142"/>
      <c r="B198" s="142"/>
      <c r="C198" s="147"/>
      <c r="D198" s="148"/>
      <c r="E198" s="142"/>
      <c r="F198" s="144"/>
      <c r="G198" s="144"/>
    </row>
    <row r="199" spans="1:7" x14ac:dyDescent="0.25">
      <c r="A199" s="142"/>
      <c r="B199" s="142"/>
      <c r="C199" s="147"/>
      <c r="D199" s="148"/>
      <c r="E199" s="142"/>
      <c r="F199" s="144"/>
      <c r="G199" s="144"/>
    </row>
    <row r="200" spans="1:7" x14ac:dyDescent="0.25">
      <c r="A200" s="142"/>
      <c r="B200" s="142"/>
      <c r="C200" s="147"/>
      <c r="D200" s="148"/>
      <c r="E200" s="71"/>
      <c r="F200" s="144"/>
      <c r="G200" s="144"/>
    </row>
    <row r="201" spans="1:7" x14ac:dyDescent="0.25">
      <c r="A201" s="142"/>
      <c r="B201" s="142"/>
      <c r="C201" s="147"/>
      <c r="D201" s="148"/>
      <c r="E201" s="71"/>
      <c r="F201" s="144"/>
      <c r="G201" s="144"/>
    </row>
    <row r="202" spans="1:7" x14ac:dyDescent="0.25">
      <c r="A202" s="142"/>
      <c r="B202" s="142"/>
      <c r="C202" s="147"/>
      <c r="D202" s="148"/>
      <c r="E202" s="71"/>
      <c r="F202" s="144"/>
      <c r="G202" s="144"/>
    </row>
    <row r="203" spans="1:7" x14ac:dyDescent="0.25">
      <c r="A203" s="142"/>
      <c r="B203" s="142"/>
      <c r="C203" s="147"/>
      <c r="D203" s="148"/>
      <c r="E203" s="71"/>
      <c r="F203" s="144"/>
      <c r="G203" s="144"/>
    </row>
    <row r="204" spans="1:7" x14ac:dyDescent="0.25">
      <c r="A204" s="142"/>
      <c r="B204" s="142"/>
      <c r="C204" s="147"/>
      <c r="D204" s="148"/>
      <c r="E204" s="71"/>
      <c r="F204" s="144"/>
      <c r="G204" s="144"/>
    </row>
    <row r="205" spans="1:7" x14ac:dyDescent="0.25">
      <c r="A205" s="142"/>
      <c r="B205" s="142"/>
      <c r="C205" s="147"/>
      <c r="D205" s="148"/>
      <c r="E205" s="71"/>
      <c r="F205" s="144"/>
      <c r="G205" s="144"/>
    </row>
    <row r="206" spans="1:7" x14ac:dyDescent="0.25">
      <c r="A206" s="142"/>
      <c r="B206" s="142"/>
      <c r="C206" s="147"/>
      <c r="D206" s="148"/>
      <c r="E206" s="71"/>
      <c r="F206" s="144"/>
      <c r="G206" s="144"/>
    </row>
    <row r="207" spans="1:7" x14ac:dyDescent="0.25">
      <c r="A207" s="142"/>
      <c r="B207" s="142"/>
      <c r="C207" s="147"/>
      <c r="D207" s="148"/>
      <c r="E207" s="71"/>
      <c r="F207" s="144"/>
      <c r="G207" s="144"/>
    </row>
    <row r="208" spans="1:7" x14ac:dyDescent="0.25">
      <c r="A208" s="142"/>
      <c r="B208" s="196"/>
      <c r="C208" s="147"/>
      <c r="D208" s="148"/>
      <c r="E208" s="71"/>
      <c r="F208" s="70"/>
      <c r="G208" s="70"/>
    </row>
    <row r="209" spans="1:7" x14ac:dyDescent="0.25">
      <c r="A209" s="182"/>
      <c r="B209" s="182"/>
      <c r="C209" s="182"/>
      <c r="D209" s="182"/>
      <c r="E209" s="182"/>
      <c r="F209" s="182"/>
      <c r="G209" s="182"/>
    </row>
    <row r="210" spans="1:7" x14ac:dyDescent="0.25">
      <c r="A210" s="142"/>
      <c r="B210" s="142"/>
      <c r="C210" s="70"/>
      <c r="D210" s="142"/>
      <c r="E210" s="142"/>
      <c r="F210" s="144"/>
      <c r="G210" s="144"/>
    </row>
    <row r="211" spans="1:7" x14ac:dyDescent="0.25">
      <c r="A211" s="142"/>
      <c r="B211" s="142"/>
      <c r="C211" s="142"/>
      <c r="D211" s="142"/>
      <c r="E211" s="142"/>
      <c r="F211" s="144"/>
      <c r="G211" s="144"/>
    </row>
    <row r="212" spans="1:7" x14ac:dyDescent="0.25">
      <c r="A212" s="142"/>
      <c r="B212" s="142"/>
      <c r="C212" s="142"/>
      <c r="D212" s="142"/>
      <c r="E212" s="142"/>
      <c r="F212" s="144"/>
      <c r="G212" s="144"/>
    </row>
    <row r="213" spans="1:7" x14ac:dyDescent="0.25">
      <c r="A213" s="142"/>
      <c r="B213" s="142"/>
      <c r="C213" s="147"/>
      <c r="D213" s="148"/>
      <c r="E213" s="142"/>
      <c r="F213" s="144"/>
      <c r="G213" s="144"/>
    </row>
    <row r="214" spans="1:7" x14ac:dyDescent="0.25">
      <c r="A214" s="142"/>
      <c r="B214" s="142"/>
      <c r="C214" s="147"/>
      <c r="D214" s="148"/>
      <c r="E214" s="142"/>
      <c r="F214" s="144"/>
      <c r="G214" s="144"/>
    </row>
    <row r="215" spans="1:7" x14ac:dyDescent="0.25">
      <c r="A215" s="142"/>
      <c r="B215" s="142"/>
      <c r="C215" s="147"/>
      <c r="D215" s="148"/>
      <c r="E215" s="142"/>
      <c r="F215" s="144"/>
      <c r="G215" s="144"/>
    </row>
    <row r="216" spans="1:7" x14ac:dyDescent="0.25">
      <c r="A216" s="142"/>
      <c r="B216" s="142"/>
      <c r="C216" s="147"/>
      <c r="D216" s="148"/>
      <c r="E216" s="142"/>
      <c r="F216" s="144"/>
      <c r="G216" s="144"/>
    </row>
    <row r="217" spans="1:7" x14ac:dyDescent="0.25">
      <c r="A217" s="142"/>
      <c r="B217" s="142"/>
      <c r="C217" s="147"/>
      <c r="D217" s="148"/>
      <c r="E217" s="142"/>
      <c r="F217" s="144"/>
      <c r="G217" s="144"/>
    </row>
    <row r="218" spans="1:7" x14ac:dyDescent="0.25">
      <c r="A218" s="142"/>
      <c r="B218" s="142"/>
      <c r="C218" s="147"/>
      <c r="D218" s="148"/>
      <c r="E218" s="142"/>
      <c r="F218" s="144"/>
      <c r="G218" s="144"/>
    </row>
    <row r="219" spans="1:7" x14ac:dyDescent="0.25">
      <c r="A219" s="142"/>
      <c r="B219" s="142"/>
      <c r="C219" s="147"/>
      <c r="D219" s="148"/>
      <c r="E219" s="142"/>
      <c r="F219" s="144"/>
      <c r="G219" s="144"/>
    </row>
    <row r="220" spans="1:7" x14ac:dyDescent="0.25">
      <c r="A220" s="142"/>
      <c r="B220" s="142"/>
      <c r="C220" s="147"/>
      <c r="D220" s="148"/>
      <c r="E220" s="142"/>
      <c r="F220" s="144"/>
      <c r="G220" s="144"/>
    </row>
    <row r="221" spans="1:7" x14ac:dyDescent="0.25">
      <c r="A221" s="142"/>
      <c r="B221" s="196"/>
      <c r="C221" s="147"/>
      <c r="D221" s="148"/>
      <c r="E221" s="142"/>
      <c r="F221" s="144"/>
      <c r="G221" s="144"/>
    </row>
    <row r="222" spans="1:7" x14ac:dyDescent="0.25">
      <c r="A222" s="142"/>
      <c r="B222" s="188"/>
      <c r="C222" s="147"/>
      <c r="D222" s="148"/>
      <c r="E222" s="142"/>
      <c r="F222" s="144"/>
      <c r="G222" s="144"/>
    </row>
    <row r="223" spans="1:7" x14ac:dyDescent="0.25">
      <c r="A223" s="142"/>
      <c r="B223" s="188"/>
      <c r="C223" s="147"/>
      <c r="D223" s="148"/>
      <c r="E223" s="142"/>
      <c r="F223" s="144"/>
      <c r="G223" s="144"/>
    </row>
    <row r="224" spans="1:7" x14ac:dyDescent="0.25">
      <c r="A224" s="142"/>
      <c r="B224" s="188"/>
      <c r="C224" s="147"/>
      <c r="D224" s="148"/>
      <c r="E224" s="142"/>
      <c r="F224" s="144"/>
      <c r="G224" s="144"/>
    </row>
    <row r="225" spans="1:7" x14ac:dyDescent="0.25">
      <c r="A225" s="142"/>
      <c r="B225" s="188"/>
      <c r="C225" s="147"/>
      <c r="D225" s="148"/>
      <c r="E225" s="142"/>
      <c r="F225" s="144"/>
      <c r="G225" s="144"/>
    </row>
    <row r="226" spans="1:7" x14ac:dyDescent="0.25">
      <c r="A226" s="142"/>
      <c r="B226" s="188"/>
      <c r="C226" s="147"/>
      <c r="D226" s="148"/>
      <c r="E226" s="142"/>
      <c r="F226" s="144"/>
      <c r="G226" s="144"/>
    </row>
    <row r="227" spans="1:7" x14ac:dyDescent="0.25">
      <c r="A227" s="142"/>
      <c r="B227" s="188"/>
      <c r="C227" s="147"/>
      <c r="D227" s="148"/>
      <c r="E227" s="142"/>
      <c r="F227" s="144"/>
      <c r="G227" s="144"/>
    </row>
    <row r="228" spans="1:7" x14ac:dyDescent="0.25">
      <c r="A228" s="142"/>
      <c r="B228" s="188"/>
      <c r="C228" s="142"/>
      <c r="D228" s="142"/>
      <c r="E228" s="142"/>
      <c r="F228" s="144"/>
      <c r="G228" s="144"/>
    </row>
    <row r="229" spans="1:7" x14ac:dyDescent="0.25">
      <c r="A229" s="142"/>
      <c r="B229" s="188"/>
      <c r="C229" s="142"/>
      <c r="D229" s="142"/>
      <c r="E229" s="142"/>
      <c r="F229" s="144"/>
      <c r="G229" s="144"/>
    </row>
    <row r="230" spans="1:7" x14ac:dyDescent="0.25">
      <c r="A230" s="142"/>
      <c r="B230" s="188"/>
      <c r="C230" s="142"/>
      <c r="D230" s="142"/>
      <c r="E230" s="142"/>
      <c r="F230" s="144"/>
      <c r="G230" s="144"/>
    </row>
    <row r="231" spans="1:7" x14ac:dyDescent="0.25">
      <c r="A231" s="182"/>
      <c r="B231" s="182"/>
      <c r="C231" s="182"/>
      <c r="D231" s="182"/>
      <c r="E231" s="182"/>
      <c r="F231" s="182"/>
      <c r="G231" s="182"/>
    </row>
    <row r="232" spans="1:7" x14ac:dyDescent="0.25">
      <c r="A232" s="142"/>
      <c r="B232" s="142"/>
      <c r="C232" s="70"/>
      <c r="D232" s="142"/>
      <c r="E232" s="142"/>
      <c r="F232" s="144"/>
      <c r="G232" s="144"/>
    </row>
    <row r="233" spans="1:7" x14ac:dyDescent="0.25">
      <c r="A233" s="142"/>
      <c r="B233" s="142"/>
      <c r="C233" s="142"/>
      <c r="D233" s="142"/>
      <c r="E233" s="142"/>
      <c r="F233" s="144"/>
      <c r="G233" s="144"/>
    </row>
    <row r="234" spans="1:7" x14ac:dyDescent="0.25">
      <c r="A234" s="142"/>
      <c r="B234" s="142"/>
      <c r="C234" s="142"/>
      <c r="D234" s="142"/>
      <c r="E234" s="142"/>
      <c r="F234" s="144"/>
      <c r="G234" s="144"/>
    </row>
    <row r="235" spans="1:7" x14ac:dyDescent="0.25">
      <c r="A235" s="142"/>
      <c r="B235" s="142"/>
      <c r="C235" s="147"/>
      <c r="D235" s="148"/>
      <c r="E235" s="142"/>
      <c r="F235" s="144"/>
      <c r="G235" s="144"/>
    </row>
    <row r="236" spans="1:7" x14ac:dyDescent="0.25">
      <c r="A236" s="142"/>
      <c r="B236" s="142"/>
      <c r="C236" s="147"/>
      <c r="D236" s="148"/>
      <c r="E236" s="142"/>
      <c r="F236" s="144"/>
      <c r="G236" s="144"/>
    </row>
    <row r="237" spans="1:7" x14ac:dyDescent="0.25">
      <c r="A237" s="142"/>
      <c r="B237" s="142"/>
      <c r="C237" s="147"/>
      <c r="D237" s="148"/>
      <c r="E237" s="142"/>
      <c r="F237" s="144"/>
      <c r="G237" s="144"/>
    </row>
    <row r="238" spans="1:7" x14ac:dyDescent="0.25">
      <c r="A238" s="142"/>
      <c r="B238" s="142"/>
      <c r="C238" s="147"/>
      <c r="D238" s="148"/>
      <c r="E238" s="142"/>
      <c r="F238" s="144"/>
      <c r="G238" s="144"/>
    </row>
    <row r="239" spans="1:7" x14ac:dyDescent="0.25">
      <c r="A239" s="142"/>
      <c r="B239" s="142"/>
      <c r="C239" s="147"/>
      <c r="D239" s="148"/>
      <c r="E239" s="142"/>
      <c r="F239" s="144"/>
      <c r="G239" s="144"/>
    </row>
    <row r="240" spans="1:7" x14ac:dyDescent="0.25">
      <c r="A240" s="142"/>
      <c r="B240" s="142"/>
      <c r="C240" s="147"/>
      <c r="D240" s="148"/>
      <c r="E240" s="142"/>
      <c r="F240" s="144"/>
      <c r="G240" s="144"/>
    </row>
    <row r="241" spans="1:7" x14ac:dyDescent="0.25">
      <c r="A241" s="142"/>
      <c r="B241" s="142"/>
      <c r="C241" s="147"/>
      <c r="D241" s="148"/>
      <c r="E241" s="142"/>
      <c r="F241" s="144"/>
      <c r="G241" s="144"/>
    </row>
    <row r="242" spans="1:7" x14ac:dyDescent="0.25">
      <c r="A242" s="142"/>
      <c r="B242" s="142"/>
      <c r="C242" s="147"/>
      <c r="D242" s="148"/>
      <c r="E242" s="142"/>
      <c r="F242" s="144"/>
      <c r="G242" s="144"/>
    </row>
    <row r="243" spans="1:7" x14ac:dyDescent="0.25">
      <c r="A243" s="142"/>
      <c r="B243" s="196"/>
      <c r="C243" s="147"/>
      <c r="D243" s="148"/>
      <c r="E243" s="142"/>
      <c r="F243" s="144"/>
      <c r="G243" s="144"/>
    </row>
    <row r="244" spans="1:7" x14ac:dyDescent="0.25">
      <c r="A244" s="142"/>
      <c r="B244" s="188"/>
      <c r="C244" s="147"/>
      <c r="D244" s="148"/>
      <c r="E244" s="142"/>
      <c r="F244" s="144"/>
      <c r="G244" s="144"/>
    </row>
    <row r="245" spans="1:7" x14ac:dyDescent="0.25">
      <c r="A245" s="142"/>
      <c r="B245" s="188"/>
      <c r="C245" s="147"/>
      <c r="D245" s="148"/>
      <c r="E245" s="142"/>
      <c r="F245" s="144"/>
      <c r="G245" s="144"/>
    </row>
    <row r="246" spans="1:7" x14ac:dyDescent="0.25">
      <c r="A246" s="142"/>
      <c r="B246" s="188"/>
      <c r="C246" s="147"/>
      <c r="D246" s="148"/>
      <c r="E246" s="142"/>
      <c r="F246" s="144"/>
      <c r="G246" s="144"/>
    </row>
    <row r="247" spans="1:7" x14ac:dyDescent="0.25">
      <c r="A247" s="142"/>
      <c r="B247" s="188"/>
      <c r="C247" s="147"/>
      <c r="D247" s="148"/>
      <c r="E247" s="142"/>
      <c r="F247" s="144"/>
      <c r="G247" s="144"/>
    </row>
    <row r="248" spans="1:7" x14ac:dyDescent="0.25">
      <c r="A248" s="142"/>
      <c r="B248" s="188"/>
      <c r="C248" s="147"/>
      <c r="D248" s="148"/>
      <c r="E248" s="142"/>
      <c r="F248" s="144"/>
      <c r="G248" s="144"/>
    </row>
    <row r="249" spans="1:7" x14ac:dyDescent="0.25">
      <c r="A249" s="142"/>
      <c r="B249" s="188"/>
      <c r="C249" s="147"/>
      <c r="D249" s="148"/>
      <c r="E249" s="142"/>
      <c r="F249" s="144"/>
      <c r="G249" s="144"/>
    </row>
    <row r="250" spans="1:7" x14ac:dyDescent="0.25">
      <c r="A250" s="142"/>
      <c r="B250" s="188"/>
      <c r="C250" s="142"/>
      <c r="D250" s="142"/>
      <c r="E250" s="142"/>
      <c r="F250" s="197"/>
      <c r="G250" s="197"/>
    </row>
    <row r="251" spans="1:7" x14ac:dyDescent="0.25">
      <c r="A251" s="142"/>
      <c r="B251" s="188"/>
      <c r="C251" s="142"/>
      <c r="D251" s="142"/>
      <c r="E251" s="142"/>
      <c r="F251" s="197"/>
      <c r="G251" s="197"/>
    </row>
    <row r="252" spans="1:7" x14ac:dyDescent="0.25">
      <c r="A252" s="142"/>
      <c r="B252" s="188"/>
      <c r="C252" s="142"/>
      <c r="D252" s="142"/>
      <c r="E252" s="142"/>
      <c r="F252" s="197"/>
      <c r="G252" s="197"/>
    </row>
    <row r="253" spans="1:7" x14ac:dyDescent="0.25">
      <c r="A253" s="182"/>
      <c r="B253" s="182"/>
      <c r="C253" s="182"/>
      <c r="D253" s="182"/>
      <c r="E253" s="182"/>
      <c r="F253" s="182"/>
      <c r="G253" s="182"/>
    </row>
    <row r="254" spans="1:7" x14ac:dyDescent="0.25">
      <c r="A254" s="142"/>
      <c r="B254" s="142"/>
      <c r="C254" s="70"/>
      <c r="D254" s="142"/>
      <c r="E254" s="71"/>
      <c r="F254" s="71"/>
      <c r="G254" s="71"/>
    </row>
    <row r="255" spans="1:7" x14ac:dyDescent="0.25">
      <c r="A255" s="142"/>
      <c r="B255" s="142"/>
      <c r="C255" s="70"/>
      <c r="D255" s="142"/>
      <c r="E255" s="71"/>
      <c r="F255" s="71"/>
      <c r="G255" s="145"/>
    </row>
    <row r="256" spans="1:7" x14ac:dyDescent="0.25">
      <c r="A256" s="142"/>
      <c r="B256" s="142"/>
      <c r="C256" s="70"/>
      <c r="D256" s="142"/>
      <c r="E256" s="71"/>
      <c r="F256" s="71"/>
      <c r="G256" s="145"/>
    </row>
    <row r="257" spans="1:7" x14ac:dyDescent="0.25">
      <c r="A257" s="142"/>
      <c r="B257" s="142"/>
      <c r="C257" s="70"/>
      <c r="D257" s="146"/>
      <c r="E257" s="146"/>
      <c r="F257" s="168"/>
      <c r="G257" s="168"/>
    </row>
    <row r="258" spans="1:7" x14ac:dyDescent="0.25">
      <c r="A258" s="142"/>
      <c r="B258" s="142"/>
      <c r="C258" s="70"/>
      <c r="D258" s="142"/>
      <c r="E258" s="71"/>
      <c r="F258" s="71"/>
      <c r="G258" s="145"/>
    </row>
    <row r="259" spans="1:7" x14ac:dyDescent="0.25">
      <c r="A259" s="142"/>
      <c r="B259" s="188"/>
      <c r="C259" s="70"/>
      <c r="D259" s="142"/>
      <c r="E259" s="71"/>
      <c r="F259" s="71"/>
      <c r="G259" s="145"/>
    </row>
    <row r="260" spans="1:7" x14ac:dyDescent="0.25">
      <c r="A260" s="142"/>
      <c r="B260" s="188"/>
      <c r="C260" s="141"/>
      <c r="D260" s="142"/>
      <c r="E260" s="71"/>
      <c r="F260" s="71"/>
      <c r="G260" s="145"/>
    </row>
    <row r="261" spans="1:7" x14ac:dyDescent="0.25">
      <c r="A261" s="142"/>
      <c r="B261" s="188"/>
      <c r="C261" s="70"/>
      <c r="D261" s="142"/>
      <c r="E261" s="71"/>
      <c r="F261" s="71"/>
      <c r="G261" s="145"/>
    </row>
    <row r="262" spans="1:7" x14ac:dyDescent="0.25">
      <c r="A262" s="142"/>
      <c r="B262" s="188"/>
      <c r="C262" s="70"/>
      <c r="D262" s="142"/>
      <c r="E262" s="71"/>
      <c r="F262" s="71"/>
      <c r="G262" s="145"/>
    </row>
    <row r="263" spans="1:7" x14ac:dyDescent="0.25">
      <c r="A263" s="142"/>
      <c r="B263" s="188"/>
      <c r="C263" s="70"/>
      <c r="D263" s="142"/>
      <c r="E263" s="71"/>
      <c r="F263" s="71"/>
      <c r="G263" s="145"/>
    </row>
    <row r="264" spans="1:7" x14ac:dyDescent="0.25">
      <c r="A264" s="142"/>
      <c r="B264" s="188"/>
      <c r="C264" s="70"/>
      <c r="D264" s="142"/>
      <c r="E264" s="71"/>
      <c r="F264" s="71"/>
      <c r="G264" s="145"/>
    </row>
    <row r="265" spans="1:7" x14ac:dyDescent="0.25">
      <c r="A265" s="142"/>
      <c r="B265" s="188"/>
      <c r="C265" s="70"/>
      <c r="D265" s="142"/>
      <c r="E265" s="71"/>
      <c r="F265" s="71"/>
      <c r="G265" s="145"/>
    </row>
    <row r="266" spans="1:7" x14ac:dyDescent="0.25">
      <c r="A266" s="142"/>
      <c r="B266" s="188"/>
      <c r="C266" s="70"/>
      <c r="D266" s="142"/>
      <c r="E266" s="71"/>
      <c r="F266" s="71"/>
      <c r="G266" s="145"/>
    </row>
    <row r="267" spans="1:7" x14ac:dyDescent="0.25">
      <c r="A267" s="142"/>
      <c r="B267" s="188"/>
      <c r="C267" s="70"/>
      <c r="D267" s="142"/>
      <c r="E267" s="71"/>
      <c r="F267" s="71"/>
      <c r="G267" s="145"/>
    </row>
    <row r="268" spans="1:7" x14ac:dyDescent="0.25">
      <c r="A268" s="142"/>
      <c r="B268" s="188"/>
      <c r="C268" s="70"/>
      <c r="D268" s="142"/>
      <c r="E268" s="71"/>
      <c r="F268" s="71"/>
      <c r="G268" s="145"/>
    </row>
    <row r="269" spans="1:7" x14ac:dyDescent="0.25">
      <c r="A269" s="142"/>
      <c r="B269" s="188"/>
      <c r="C269" s="70"/>
      <c r="D269" s="142"/>
      <c r="E269" s="71"/>
      <c r="F269" s="71"/>
      <c r="G269" s="145"/>
    </row>
    <row r="270" spans="1:7" x14ac:dyDescent="0.25">
      <c r="A270" s="182"/>
      <c r="B270" s="182"/>
      <c r="C270" s="182"/>
      <c r="D270" s="182"/>
      <c r="E270" s="182"/>
      <c r="F270" s="182"/>
      <c r="G270" s="182"/>
    </row>
    <row r="271" spans="1:7" x14ac:dyDescent="0.25">
      <c r="A271" s="142"/>
      <c r="B271" s="142"/>
      <c r="C271" s="70"/>
      <c r="D271" s="142"/>
      <c r="E271" s="145"/>
      <c r="F271" s="145"/>
      <c r="G271" s="145"/>
    </row>
    <row r="272" spans="1:7" x14ac:dyDescent="0.25">
      <c r="A272" s="142"/>
      <c r="B272" s="142"/>
      <c r="C272" s="70"/>
      <c r="D272" s="142"/>
      <c r="E272" s="145"/>
      <c r="F272" s="145"/>
      <c r="G272" s="145"/>
    </row>
    <row r="273" spans="1:7" x14ac:dyDescent="0.25">
      <c r="A273" s="142"/>
      <c r="B273" s="142"/>
      <c r="C273" s="70"/>
      <c r="D273" s="142"/>
      <c r="E273" s="145"/>
      <c r="F273" s="145"/>
      <c r="G273" s="145"/>
    </row>
    <row r="274" spans="1:7" x14ac:dyDescent="0.25">
      <c r="A274" s="142"/>
      <c r="B274" s="142"/>
      <c r="C274" s="70"/>
      <c r="D274" s="142"/>
      <c r="E274" s="145"/>
      <c r="F274" s="145"/>
      <c r="G274" s="145"/>
    </row>
    <row r="275" spans="1:7" x14ac:dyDescent="0.25">
      <c r="A275" s="142"/>
      <c r="B275" s="142"/>
      <c r="C275" s="70"/>
      <c r="D275" s="142"/>
      <c r="E275" s="145"/>
      <c r="F275" s="145"/>
      <c r="G275" s="145"/>
    </row>
    <row r="276" spans="1:7" x14ac:dyDescent="0.25">
      <c r="A276" s="142"/>
      <c r="B276" s="142"/>
      <c r="C276" s="70"/>
      <c r="D276" s="142"/>
      <c r="E276" s="145"/>
      <c r="F276" s="145"/>
      <c r="G276" s="145"/>
    </row>
    <row r="277" spans="1:7" x14ac:dyDescent="0.25">
      <c r="A277" s="182"/>
      <c r="B277" s="182"/>
      <c r="C277" s="182"/>
      <c r="D277" s="182"/>
      <c r="E277" s="182"/>
      <c r="F277" s="182"/>
      <c r="G277" s="182"/>
    </row>
    <row r="278" spans="1:7" x14ac:dyDescent="0.25">
      <c r="A278" s="142"/>
      <c r="B278" s="142"/>
      <c r="C278" s="142"/>
      <c r="D278" s="142"/>
      <c r="E278" s="143"/>
      <c r="F278" s="143"/>
      <c r="G278" s="143"/>
    </row>
    <row r="279" spans="1:7" x14ac:dyDescent="0.25">
      <c r="A279" s="142"/>
      <c r="B279" s="142"/>
      <c r="C279" s="142"/>
      <c r="D279" s="142"/>
      <c r="E279" s="143"/>
      <c r="F279" s="143"/>
      <c r="G279" s="143"/>
    </row>
    <row r="280" spans="1:7" x14ac:dyDescent="0.25">
      <c r="A280" s="142"/>
      <c r="B280" s="142"/>
      <c r="C280" s="142"/>
      <c r="D280" s="142"/>
      <c r="E280" s="143"/>
      <c r="F280" s="143"/>
      <c r="G280" s="143"/>
    </row>
    <row r="281" spans="1:7" x14ac:dyDescent="0.25">
      <c r="A281" s="142"/>
      <c r="B281" s="142"/>
      <c r="C281" s="142"/>
      <c r="D281" s="142"/>
      <c r="E281" s="143"/>
      <c r="F281" s="143"/>
      <c r="G281" s="143"/>
    </row>
    <row r="282" spans="1:7" x14ac:dyDescent="0.25">
      <c r="A282" s="142"/>
      <c r="B282" s="142"/>
      <c r="C282" s="142"/>
      <c r="D282" s="142"/>
      <c r="E282" s="143"/>
      <c r="F282" s="143"/>
      <c r="G282" s="143"/>
    </row>
    <row r="283" spans="1:7" x14ac:dyDescent="0.25">
      <c r="A283" s="142"/>
      <c r="B283" s="142"/>
      <c r="C283" s="142"/>
      <c r="D283" s="142"/>
      <c r="E283" s="143"/>
      <c r="F283" s="143"/>
      <c r="G283" s="143"/>
    </row>
    <row r="284" spans="1:7" x14ac:dyDescent="0.25">
      <c r="A284" s="142"/>
      <c r="B284" s="142"/>
      <c r="C284" s="142"/>
      <c r="D284" s="142"/>
      <c r="E284" s="143"/>
      <c r="F284" s="143"/>
      <c r="G284" s="143"/>
    </row>
    <row r="285" spans="1:7" x14ac:dyDescent="0.25">
      <c r="A285" s="142"/>
      <c r="B285" s="142"/>
      <c r="C285" s="142"/>
      <c r="D285" s="142"/>
      <c r="E285" s="143"/>
      <c r="F285" s="143"/>
      <c r="G285" s="143"/>
    </row>
    <row r="286" spans="1:7" x14ac:dyDescent="0.25">
      <c r="A286" s="142"/>
      <c r="B286" s="142"/>
      <c r="C286" s="142"/>
      <c r="D286" s="142"/>
      <c r="E286" s="143"/>
      <c r="F286" s="143"/>
      <c r="G286" s="143"/>
    </row>
    <row r="287" spans="1:7" x14ac:dyDescent="0.25">
      <c r="A287" s="142"/>
      <c r="B287" s="142"/>
      <c r="C287" s="142"/>
      <c r="D287" s="142"/>
      <c r="E287" s="143"/>
      <c r="F287" s="143"/>
      <c r="G287" s="143"/>
    </row>
    <row r="288" spans="1:7" x14ac:dyDescent="0.25">
      <c r="A288" s="142"/>
      <c r="B288" s="142"/>
      <c r="C288" s="142"/>
      <c r="D288" s="142"/>
      <c r="E288" s="143"/>
      <c r="F288" s="143"/>
      <c r="G288" s="143"/>
    </row>
    <row r="289" spans="1:7" x14ac:dyDescent="0.25">
      <c r="A289" s="142"/>
      <c r="B289" s="142"/>
      <c r="C289" s="142"/>
      <c r="D289" s="142"/>
      <c r="E289" s="143"/>
      <c r="F289" s="143"/>
      <c r="G289" s="143"/>
    </row>
    <row r="290" spans="1:7" x14ac:dyDescent="0.25">
      <c r="A290" s="142"/>
      <c r="B290" s="142"/>
      <c r="C290" s="142"/>
      <c r="D290" s="142"/>
      <c r="E290" s="143"/>
      <c r="F290" s="143"/>
      <c r="G290" s="143"/>
    </row>
    <row r="291" spans="1:7" x14ac:dyDescent="0.25">
      <c r="A291" s="142"/>
      <c r="B291" s="142"/>
      <c r="C291" s="142"/>
      <c r="D291" s="142"/>
      <c r="E291" s="143"/>
      <c r="F291" s="143"/>
      <c r="G291" s="143"/>
    </row>
    <row r="292" spans="1:7" x14ac:dyDescent="0.25">
      <c r="A292" s="142"/>
      <c r="B292" s="142"/>
      <c r="C292" s="142"/>
      <c r="D292" s="142"/>
      <c r="E292" s="143"/>
      <c r="F292" s="143"/>
      <c r="G292" s="143"/>
    </row>
    <row r="293" spans="1:7" x14ac:dyDescent="0.25">
      <c r="A293" s="142"/>
      <c r="B293" s="142"/>
      <c r="C293" s="142"/>
      <c r="D293" s="142"/>
      <c r="E293" s="143"/>
      <c r="F293" s="143"/>
      <c r="G293" s="143"/>
    </row>
    <row r="294" spans="1:7" x14ac:dyDescent="0.25">
      <c r="A294" s="142"/>
      <c r="B294" s="142"/>
      <c r="C294" s="142"/>
      <c r="D294" s="142"/>
      <c r="E294" s="143"/>
      <c r="F294" s="143"/>
      <c r="G294" s="143"/>
    </row>
    <row r="295" spans="1:7" x14ac:dyDescent="0.25">
      <c r="A295" s="142"/>
      <c r="B295" s="142"/>
      <c r="C295" s="142"/>
      <c r="D295" s="142"/>
      <c r="E295" s="143"/>
      <c r="F295" s="143"/>
      <c r="G295" s="143"/>
    </row>
    <row r="296" spans="1:7" x14ac:dyDescent="0.25">
      <c r="A296" s="142"/>
      <c r="B296" s="142"/>
      <c r="C296" s="142"/>
      <c r="D296" s="142"/>
      <c r="E296" s="143"/>
      <c r="F296" s="143"/>
      <c r="G296" s="143"/>
    </row>
    <row r="297" spans="1:7" x14ac:dyDescent="0.25">
      <c r="A297" s="142"/>
      <c r="B297" s="142"/>
      <c r="C297" s="142"/>
      <c r="D297" s="142"/>
      <c r="E297" s="143"/>
      <c r="F297" s="143"/>
      <c r="G297" s="143"/>
    </row>
    <row r="298" spans="1:7" x14ac:dyDescent="0.25">
      <c r="A298" s="142"/>
      <c r="B298" s="142"/>
      <c r="C298" s="142"/>
      <c r="D298" s="142"/>
      <c r="E298" s="143"/>
      <c r="F298" s="143"/>
      <c r="G298" s="143"/>
    </row>
    <row r="299" spans="1:7" x14ac:dyDescent="0.25">
      <c r="A299" s="142"/>
      <c r="B299" s="142"/>
      <c r="C299" s="142"/>
      <c r="D299" s="142"/>
      <c r="E299" s="143"/>
      <c r="F299" s="143"/>
      <c r="G299" s="143"/>
    </row>
    <row r="300" spans="1:7" x14ac:dyDescent="0.25">
      <c r="A300" s="182"/>
      <c r="B300" s="182"/>
      <c r="C300" s="182"/>
      <c r="D300" s="182"/>
      <c r="E300" s="182"/>
      <c r="F300" s="182"/>
      <c r="G300" s="182"/>
    </row>
    <row r="301" spans="1:7" x14ac:dyDescent="0.25">
      <c r="A301" s="142"/>
      <c r="B301" s="142"/>
      <c r="C301" s="142"/>
      <c r="D301" s="142"/>
      <c r="E301" s="143"/>
      <c r="F301" s="143"/>
      <c r="G301" s="143"/>
    </row>
    <row r="302" spans="1:7" x14ac:dyDescent="0.25">
      <c r="A302" s="142"/>
      <c r="B302" s="142"/>
      <c r="C302" s="142"/>
      <c r="D302" s="142"/>
      <c r="E302" s="143"/>
      <c r="F302" s="143"/>
      <c r="G302" s="143"/>
    </row>
    <row r="303" spans="1:7" x14ac:dyDescent="0.25">
      <c r="A303" s="142"/>
      <c r="B303" s="142"/>
      <c r="C303" s="142"/>
      <c r="D303" s="142"/>
      <c r="E303" s="143"/>
      <c r="F303" s="143"/>
      <c r="G303" s="143"/>
    </row>
    <row r="304" spans="1:7" x14ac:dyDescent="0.25">
      <c r="A304" s="142"/>
      <c r="B304" s="142"/>
      <c r="C304" s="142"/>
      <c r="D304" s="142"/>
      <c r="E304" s="143"/>
      <c r="F304" s="143"/>
      <c r="G304" s="143"/>
    </row>
    <row r="305" spans="1:7" x14ac:dyDescent="0.25">
      <c r="A305" s="142"/>
      <c r="B305" s="142"/>
      <c r="C305" s="142"/>
      <c r="D305" s="142"/>
      <c r="E305" s="143"/>
      <c r="F305" s="143"/>
      <c r="G305" s="143"/>
    </row>
    <row r="306" spans="1:7" x14ac:dyDescent="0.25">
      <c r="A306" s="142"/>
      <c r="B306" s="142"/>
      <c r="C306" s="142"/>
      <c r="D306" s="142"/>
      <c r="E306" s="143"/>
      <c r="F306" s="143"/>
      <c r="G306" s="143"/>
    </row>
    <row r="307" spans="1:7" x14ac:dyDescent="0.25">
      <c r="A307" s="142"/>
      <c r="B307" s="142"/>
      <c r="C307" s="142"/>
      <c r="D307" s="142"/>
      <c r="E307" s="143"/>
      <c r="F307" s="143"/>
      <c r="G307" s="143"/>
    </row>
    <row r="308" spans="1:7" x14ac:dyDescent="0.25">
      <c r="A308" s="142"/>
      <c r="B308" s="142"/>
      <c r="C308" s="142"/>
      <c r="D308" s="142"/>
      <c r="E308" s="143"/>
      <c r="F308" s="143"/>
      <c r="G308" s="143"/>
    </row>
    <row r="309" spans="1:7" x14ac:dyDescent="0.25">
      <c r="A309" s="142"/>
      <c r="B309" s="142"/>
      <c r="C309" s="142"/>
      <c r="D309" s="142"/>
      <c r="E309" s="143"/>
      <c r="F309" s="143"/>
      <c r="G309" s="143"/>
    </row>
    <row r="310" spans="1:7" x14ac:dyDescent="0.25">
      <c r="A310" s="142"/>
      <c r="B310" s="142"/>
      <c r="C310" s="142"/>
      <c r="D310" s="142"/>
      <c r="E310" s="143"/>
      <c r="F310" s="143"/>
      <c r="G310" s="143"/>
    </row>
    <row r="311" spans="1:7" x14ac:dyDescent="0.25">
      <c r="A311" s="142"/>
      <c r="B311" s="142"/>
      <c r="C311" s="142"/>
      <c r="D311" s="142"/>
      <c r="E311" s="143"/>
      <c r="F311" s="143"/>
      <c r="G311" s="143"/>
    </row>
    <row r="312" spans="1:7" x14ac:dyDescent="0.25">
      <c r="A312" s="142"/>
      <c r="B312" s="142"/>
      <c r="C312" s="142"/>
      <c r="D312" s="142"/>
      <c r="E312" s="143"/>
      <c r="F312" s="143"/>
      <c r="G312" s="143"/>
    </row>
    <row r="313" spans="1:7" x14ac:dyDescent="0.25">
      <c r="A313" s="142"/>
      <c r="B313" s="142"/>
      <c r="C313" s="142"/>
      <c r="D313" s="142"/>
      <c r="E313" s="143"/>
      <c r="F313" s="143"/>
      <c r="G313" s="143"/>
    </row>
    <row r="314" spans="1:7" x14ac:dyDescent="0.25">
      <c r="A314" s="182"/>
      <c r="B314" s="182"/>
      <c r="C314" s="182"/>
      <c r="D314" s="182"/>
      <c r="E314" s="182"/>
      <c r="F314" s="182"/>
      <c r="G314" s="182"/>
    </row>
    <row r="315" spans="1:7" x14ac:dyDescent="0.25">
      <c r="A315" s="142"/>
      <c r="B315" s="142"/>
      <c r="C315" s="142"/>
      <c r="D315" s="142"/>
      <c r="E315" s="143"/>
      <c r="F315" s="143"/>
      <c r="G315" s="143"/>
    </row>
    <row r="316" spans="1:7" x14ac:dyDescent="0.25">
      <c r="A316" s="142"/>
      <c r="B316" s="97"/>
      <c r="C316" s="142"/>
      <c r="D316" s="142"/>
      <c r="E316" s="143"/>
      <c r="F316" s="143"/>
      <c r="G316" s="143"/>
    </row>
    <row r="317" spans="1:7" x14ac:dyDescent="0.25">
      <c r="A317" s="142"/>
      <c r="B317" s="142"/>
      <c r="C317" s="142"/>
      <c r="D317" s="142"/>
      <c r="E317" s="143"/>
      <c r="F317" s="143"/>
      <c r="G317" s="143"/>
    </row>
    <row r="318" spans="1:7" x14ac:dyDescent="0.25">
      <c r="A318" s="142"/>
      <c r="B318" s="142"/>
      <c r="C318" s="142"/>
      <c r="D318" s="142"/>
      <c r="E318" s="143"/>
      <c r="F318" s="143"/>
      <c r="G318" s="143"/>
    </row>
    <row r="319" spans="1:7" x14ac:dyDescent="0.25">
      <c r="A319" s="142"/>
      <c r="B319" s="142"/>
      <c r="C319" s="142"/>
      <c r="D319" s="142"/>
      <c r="E319" s="143"/>
      <c r="F319" s="143"/>
      <c r="G319" s="143"/>
    </row>
    <row r="320" spans="1:7" x14ac:dyDescent="0.25">
      <c r="A320" s="142"/>
      <c r="B320" s="142"/>
      <c r="C320" s="142"/>
      <c r="D320" s="142"/>
      <c r="E320" s="143"/>
      <c r="F320" s="143"/>
      <c r="G320" s="143"/>
    </row>
    <row r="321" spans="1:7" x14ac:dyDescent="0.25">
      <c r="A321" s="142"/>
      <c r="B321" s="142"/>
      <c r="C321" s="142"/>
      <c r="D321" s="142"/>
      <c r="E321" s="143"/>
      <c r="F321" s="143"/>
      <c r="G321" s="143"/>
    </row>
    <row r="322" spans="1:7" x14ac:dyDescent="0.25">
      <c r="A322" s="142"/>
      <c r="B322" s="142"/>
      <c r="C322" s="142"/>
      <c r="D322" s="142"/>
      <c r="E322" s="143"/>
      <c r="F322" s="143"/>
      <c r="G322" s="143"/>
    </row>
    <row r="323" spans="1:7" x14ac:dyDescent="0.25">
      <c r="A323" s="142"/>
      <c r="B323" s="142"/>
      <c r="C323" s="142"/>
      <c r="D323" s="142"/>
      <c r="E323" s="143"/>
      <c r="F323" s="143"/>
      <c r="G323" s="143"/>
    </row>
    <row r="324" spans="1:7" x14ac:dyDescent="0.25">
      <c r="A324" s="182"/>
      <c r="B324" s="182"/>
      <c r="C324" s="182"/>
      <c r="D324" s="182"/>
      <c r="E324" s="182"/>
      <c r="F324" s="182"/>
      <c r="G324" s="182"/>
    </row>
    <row r="325" spans="1:7" x14ac:dyDescent="0.25">
      <c r="A325" s="142"/>
      <c r="B325" s="142"/>
      <c r="C325" s="142"/>
      <c r="D325" s="142"/>
      <c r="E325" s="143"/>
      <c r="F325" s="143"/>
      <c r="G325" s="143"/>
    </row>
    <row r="326" spans="1:7" x14ac:dyDescent="0.25">
      <c r="A326" s="142"/>
      <c r="B326" s="97"/>
      <c r="C326" s="142"/>
      <c r="D326" s="142"/>
      <c r="E326" s="143"/>
      <c r="F326" s="143"/>
      <c r="G326" s="143"/>
    </row>
    <row r="327" spans="1:7" x14ac:dyDescent="0.25">
      <c r="A327" s="142"/>
      <c r="B327" s="142"/>
      <c r="C327" s="142"/>
      <c r="D327" s="142"/>
      <c r="E327" s="143"/>
      <c r="F327" s="143"/>
      <c r="G327" s="143"/>
    </row>
    <row r="328" spans="1:7" x14ac:dyDescent="0.25">
      <c r="A328" s="142"/>
      <c r="B328" s="142"/>
      <c r="C328" s="142"/>
      <c r="D328" s="142"/>
      <c r="E328" s="143"/>
      <c r="F328" s="143"/>
      <c r="G328" s="143"/>
    </row>
    <row r="329" spans="1:7" x14ac:dyDescent="0.25">
      <c r="A329" s="142"/>
      <c r="B329" s="142"/>
      <c r="C329" s="142"/>
      <c r="D329" s="142"/>
      <c r="E329" s="143"/>
      <c r="F329" s="143"/>
      <c r="G329" s="143"/>
    </row>
    <row r="330" spans="1:7" x14ac:dyDescent="0.25">
      <c r="A330" s="142"/>
      <c r="B330" s="142"/>
      <c r="C330" s="70"/>
      <c r="D330" s="142"/>
      <c r="E330" s="145"/>
      <c r="F330" s="145"/>
      <c r="G330" s="145"/>
    </row>
    <row r="331" spans="1:7" x14ac:dyDescent="0.25">
      <c r="A331" s="142"/>
      <c r="B331" s="142"/>
      <c r="C331" s="70"/>
      <c r="D331" s="142"/>
      <c r="E331" s="145"/>
      <c r="F331" s="145"/>
      <c r="G331" s="145"/>
    </row>
    <row r="332" spans="1:7" x14ac:dyDescent="0.25">
      <c r="A332" s="142"/>
      <c r="B332" s="142"/>
      <c r="C332" s="70"/>
      <c r="D332" s="142"/>
      <c r="E332" s="145"/>
      <c r="F332" s="145"/>
      <c r="G332" s="145"/>
    </row>
    <row r="333" spans="1:7" x14ac:dyDescent="0.25">
      <c r="A333" s="142"/>
      <c r="B333" s="142"/>
      <c r="C333" s="70"/>
      <c r="D333" s="142"/>
      <c r="E333" s="145"/>
      <c r="F333" s="145"/>
      <c r="G333" s="145"/>
    </row>
    <row r="334" spans="1:7" x14ac:dyDescent="0.25">
      <c r="A334" s="142"/>
      <c r="B334" s="142"/>
      <c r="C334" s="70"/>
      <c r="D334" s="142"/>
      <c r="E334" s="145"/>
      <c r="F334" s="145"/>
      <c r="G334" s="145"/>
    </row>
    <row r="335" spans="1:7" x14ac:dyDescent="0.25">
      <c r="A335" s="142"/>
      <c r="B335" s="142"/>
      <c r="C335" s="70"/>
      <c r="D335" s="142"/>
      <c r="E335" s="145"/>
      <c r="F335" s="145"/>
      <c r="G335" s="145"/>
    </row>
    <row r="336" spans="1:7" x14ac:dyDescent="0.25">
      <c r="A336" s="142"/>
      <c r="B336" s="142"/>
      <c r="C336" s="70"/>
      <c r="D336" s="142"/>
      <c r="E336" s="145"/>
      <c r="F336" s="145"/>
      <c r="G336" s="145"/>
    </row>
    <row r="337" spans="1:7" x14ac:dyDescent="0.25">
      <c r="A337" s="142"/>
      <c r="B337" s="142"/>
      <c r="C337" s="70"/>
      <c r="D337" s="142"/>
      <c r="E337" s="145"/>
      <c r="F337" s="145"/>
      <c r="G337" s="145"/>
    </row>
    <row r="338" spans="1:7" x14ac:dyDescent="0.25">
      <c r="A338" s="142"/>
      <c r="B338" s="142"/>
      <c r="C338" s="70"/>
      <c r="D338" s="142"/>
      <c r="E338" s="145"/>
      <c r="F338" s="145"/>
      <c r="G338" s="145"/>
    </row>
    <row r="339" spans="1:7" x14ac:dyDescent="0.25">
      <c r="A339" s="142"/>
      <c r="B339" s="142"/>
      <c r="C339" s="70"/>
      <c r="D339" s="142"/>
      <c r="E339" s="145"/>
      <c r="F339" s="145"/>
      <c r="G339" s="145"/>
    </row>
    <row r="340" spans="1:7" x14ac:dyDescent="0.25">
      <c r="A340" s="142"/>
      <c r="B340" s="142"/>
      <c r="C340" s="70"/>
      <c r="D340" s="142"/>
      <c r="E340" s="145"/>
      <c r="F340" s="145"/>
      <c r="G340" s="145"/>
    </row>
    <row r="341" spans="1:7" x14ac:dyDescent="0.25">
      <c r="A341" s="142"/>
      <c r="B341" s="142"/>
      <c r="C341" s="70"/>
      <c r="D341" s="142"/>
      <c r="E341" s="145"/>
      <c r="F341" s="145"/>
      <c r="G341" s="145"/>
    </row>
    <row r="342" spans="1:7" x14ac:dyDescent="0.25">
      <c r="A342" s="142"/>
      <c r="B342" s="142"/>
      <c r="C342" s="70"/>
      <c r="D342" s="142"/>
      <c r="E342" s="145"/>
      <c r="F342" s="145"/>
      <c r="G342" s="145"/>
    </row>
    <row r="343" spans="1:7" x14ac:dyDescent="0.25">
      <c r="A343" s="142"/>
      <c r="B343" s="142"/>
      <c r="C343" s="70"/>
      <c r="D343" s="142"/>
      <c r="E343" s="145"/>
      <c r="F343" s="145"/>
      <c r="G343" s="145"/>
    </row>
    <row r="344" spans="1:7" x14ac:dyDescent="0.25">
      <c r="A344" s="142"/>
      <c r="B344" s="142"/>
      <c r="C344" s="70"/>
      <c r="D344" s="142"/>
      <c r="E344" s="145"/>
      <c r="F344" s="145"/>
      <c r="G344" s="145"/>
    </row>
    <row r="345" spans="1:7" x14ac:dyDescent="0.25">
      <c r="A345" s="142"/>
      <c r="B345" s="142"/>
      <c r="C345" s="70"/>
      <c r="D345" s="142"/>
      <c r="E345" s="145"/>
      <c r="F345" s="145"/>
      <c r="G345" s="145"/>
    </row>
    <row r="346" spans="1:7" x14ac:dyDescent="0.25">
      <c r="A346" s="142"/>
      <c r="B346" s="142"/>
      <c r="C346" s="70"/>
      <c r="D346" s="142"/>
      <c r="E346" s="145"/>
      <c r="F346" s="145"/>
      <c r="G346" s="145"/>
    </row>
    <row r="347" spans="1:7" x14ac:dyDescent="0.25">
      <c r="A347" s="142"/>
      <c r="B347" s="142"/>
      <c r="C347" s="70"/>
      <c r="D347" s="142"/>
      <c r="E347" s="145"/>
      <c r="F347" s="145"/>
      <c r="G347" s="145"/>
    </row>
    <row r="348" spans="1:7" x14ac:dyDescent="0.25">
      <c r="A348" s="142"/>
      <c r="B348" s="142"/>
      <c r="C348" s="70"/>
      <c r="D348" s="142"/>
      <c r="E348" s="145"/>
      <c r="F348" s="145"/>
      <c r="G348" s="145"/>
    </row>
    <row r="349" spans="1:7" x14ac:dyDescent="0.25">
      <c r="A349" s="142"/>
      <c r="B349" s="142"/>
      <c r="C349" s="70"/>
      <c r="D349" s="142"/>
      <c r="E349" s="145"/>
      <c r="F349" s="145"/>
      <c r="G349" s="145"/>
    </row>
    <row r="350" spans="1:7" x14ac:dyDescent="0.25">
      <c r="A350" s="142"/>
      <c r="B350" s="142"/>
      <c r="C350" s="70"/>
      <c r="D350" s="142"/>
      <c r="E350" s="145"/>
      <c r="F350" s="145"/>
      <c r="G350" s="145"/>
    </row>
    <row r="351" spans="1:7" x14ac:dyDescent="0.25">
      <c r="A351" s="142"/>
      <c r="B351" s="142"/>
      <c r="C351" s="70"/>
      <c r="D351" s="142"/>
      <c r="E351" s="145"/>
      <c r="F351" s="145"/>
      <c r="G351" s="145"/>
    </row>
    <row r="352" spans="1:7" x14ac:dyDescent="0.25">
      <c r="A352" s="142"/>
      <c r="B352" s="142"/>
      <c r="C352" s="70"/>
      <c r="D352" s="142"/>
      <c r="E352" s="145"/>
      <c r="F352" s="145"/>
      <c r="G352" s="145"/>
    </row>
    <row r="353" spans="1:7" x14ac:dyDescent="0.25">
      <c r="A353" s="142"/>
      <c r="B353" s="142"/>
      <c r="C353" s="70"/>
      <c r="D353" s="142"/>
      <c r="E353" s="145"/>
      <c r="F353" s="145"/>
      <c r="G353" s="145"/>
    </row>
    <row r="354" spans="1:7" x14ac:dyDescent="0.25">
      <c r="A354" s="142"/>
      <c r="B354" s="142"/>
      <c r="C354" s="70"/>
      <c r="D354" s="142"/>
      <c r="E354" s="145"/>
      <c r="F354" s="145"/>
      <c r="G354" s="145"/>
    </row>
    <row r="355" spans="1:7" x14ac:dyDescent="0.25">
      <c r="A355" s="142"/>
      <c r="B355" s="142"/>
      <c r="C355" s="70"/>
      <c r="D355" s="142"/>
      <c r="E355" s="145"/>
      <c r="F355" s="145"/>
      <c r="G355" s="145"/>
    </row>
    <row r="356" spans="1:7" x14ac:dyDescent="0.25">
      <c r="A356" s="142"/>
      <c r="B356" s="142"/>
      <c r="C356" s="70"/>
      <c r="D356" s="142"/>
      <c r="E356" s="145"/>
      <c r="F356" s="145"/>
      <c r="G356" s="145"/>
    </row>
    <row r="357" spans="1:7" x14ac:dyDescent="0.25">
      <c r="A357" s="142"/>
      <c r="B357" s="142"/>
      <c r="C357" s="70"/>
      <c r="D357" s="142"/>
      <c r="E357" s="145"/>
      <c r="F357" s="145"/>
      <c r="G357" s="145"/>
    </row>
    <row r="358" spans="1:7" x14ac:dyDescent="0.25">
      <c r="A358" s="142"/>
      <c r="B358" s="142"/>
      <c r="C358" s="70"/>
      <c r="D358" s="142"/>
      <c r="E358" s="145"/>
      <c r="F358" s="145"/>
      <c r="G358" s="145"/>
    </row>
    <row r="359" spans="1:7" x14ac:dyDescent="0.25">
      <c r="A359" s="142"/>
      <c r="B359" s="142"/>
      <c r="C359" s="70"/>
      <c r="D359" s="142"/>
      <c r="E359" s="145"/>
      <c r="F359" s="145"/>
      <c r="G359" s="145"/>
    </row>
    <row r="360" spans="1:7" x14ac:dyDescent="0.25">
      <c r="A360" s="142"/>
      <c r="B360" s="142"/>
      <c r="C360" s="70"/>
      <c r="D360" s="142"/>
      <c r="E360" s="145"/>
      <c r="F360" s="145"/>
      <c r="G360" s="145"/>
    </row>
    <row r="361" spans="1:7" x14ac:dyDescent="0.25">
      <c r="A361" s="142"/>
      <c r="B361" s="142"/>
      <c r="C361" s="70"/>
      <c r="D361" s="142"/>
      <c r="E361" s="145"/>
      <c r="F361" s="145"/>
      <c r="G361" s="145"/>
    </row>
    <row r="362" spans="1:7" x14ac:dyDescent="0.25">
      <c r="A362" s="142"/>
      <c r="B362" s="142"/>
      <c r="C362" s="70"/>
      <c r="D362" s="142"/>
      <c r="E362" s="145"/>
      <c r="F362" s="145"/>
      <c r="G362" s="145"/>
    </row>
    <row r="363" spans="1:7" x14ac:dyDescent="0.25">
      <c r="A363" s="142"/>
      <c r="B363" s="142"/>
      <c r="C363" s="70"/>
      <c r="D363" s="142"/>
      <c r="E363" s="145"/>
      <c r="F363" s="145"/>
      <c r="G363" s="145"/>
    </row>
    <row r="364" spans="1:7" x14ac:dyDescent="0.25">
      <c r="A364" s="142"/>
      <c r="B364" s="142"/>
      <c r="C364" s="70"/>
      <c r="D364" s="142"/>
      <c r="E364" s="145"/>
      <c r="F364" s="145"/>
      <c r="G364" s="145"/>
    </row>
    <row r="365" spans="1:7" x14ac:dyDescent="0.25">
      <c r="A365" s="142"/>
      <c r="B365" s="142"/>
      <c r="C365" s="70"/>
      <c r="D365" s="142"/>
      <c r="E365" s="145"/>
      <c r="F365" s="145"/>
      <c r="G365" s="145"/>
    </row>
    <row r="366" spans="1:7" x14ac:dyDescent="0.25">
      <c r="A366" s="142"/>
      <c r="B366" s="142"/>
      <c r="C366" s="70"/>
      <c r="D366" s="142"/>
      <c r="E366" s="145"/>
      <c r="F366" s="145"/>
      <c r="G366" s="145"/>
    </row>
    <row r="367" spans="1:7" x14ac:dyDescent="0.25">
      <c r="A367" s="142"/>
      <c r="B367" s="142"/>
      <c r="C367" s="70"/>
      <c r="D367" s="142"/>
      <c r="E367" s="145"/>
      <c r="F367" s="145"/>
      <c r="G367" s="145"/>
    </row>
    <row r="368" spans="1:7" x14ac:dyDescent="0.25">
      <c r="A368" s="142"/>
      <c r="B368" s="142"/>
      <c r="C368" s="70"/>
      <c r="D368" s="142"/>
      <c r="E368" s="145"/>
      <c r="F368" s="145"/>
      <c r="G368" s="145"/>
    </row>
    <row r="369" spans="1:7" x14ac:dyDescent="0.25">
      <c r="A369" s="142"/>
      <c r="B369" s="142"/>
      <c r="C369" s="70"/>
      <c r="D369" s="142"/>
      <c r="E369" s="145"/>
      <c r="F369" s="145"/>
      <c r="G369" s="145"/>
    </row>
    <row r="370" spans="1:7" x14ac:dyDescent="0.25">
      <c r="A370" s="142"/>
      <c r="B370" s="142"/>
      <c r="C370" s="70"/>
      <c r="D370" s="142"/>
      <c r="E370" s="145"/>
      <c r="F370" s="145"/>
      <c r="G370" s="145"/>
    </row>
    <row r="371" spans="1:7" x14ac:dyDescent="0.25">
      <c r="A371" s="142"/>
      <c r="B371" s="142"/>
      <c r="C371" s="70"/>
      <c r="D371" s="142"/>
      <c r="E371" s="145"/>
      <c r="F371" s="145"/>
      <c r="G371" s="145"/>
    </row>
    <row r="372" spans="1:7" x14ac:dyDescent="0.25">
      <c r="A372" s="142"/>
      <c r="B372" s="142"/>
      <c r="C372" s="70"/>
      <c r="D372" s="142"/>
      <c r="E372" s="145"/>
      <c r="F372" s="145"/>
      <c r="G372" s="145"/>
    </row>
    <row r="373" spans="1:7" x14ac:dyDescent="0.25">
      <c r="A373" s="142"/>
      <c r="B373" s="142"/>
      <c r="C373" s="70"/>
      <c r="D373" s="142"/>
      <c r="E373" s="145"/>
      <c r="F373" s="145"/>
      <c r="G373" s="145"/>
    </row>
    <row r="374" spans="1:7" x14ac:dyDescent="0.25">
      <c r="A374" s="142"/>
      <c r="B374" s="142"/>
      <c r="C374" s="70"/>
      <c r="D374" s="142"/>
      <c r="E374" s="145"/>
      <c r="F374" s="145"/>
      <c r="G374" s="145"/>
    </row>
    <row r="375" spans="1:7" x14ac:dyDescent="0.25">
      <c r="A375" s="142"/>
      <c r="B375" s="142"/>
      <c r="C375" s="70"/>
      <c r="D375" s="142"/>
      <c r="E375" s="145"/>
      <c r="F375" s="145"/>
      <c r="G375" s="145"/>
    </row>
    <row r="376" spans="1:7" x14ac:dyDescent="0.25">
      <c r="A376" s="142"/>
      <c r="B376" s="142"/>
      <c r="C376" s="70"/>
      <c r="D376" s="142"/>
      <c r="E376" s="145"/>
      <c r="F376" s="145"/>
      <c r="G376" s="145"/>
    </row>
    <row r="377" spans="1:7" x14ac:dyDescent="0.25">
      <c r="A377" s="142"/>
      <c r="B377" s="142"/>
      <c r="C377" s="70"/>
      <c r="D377" s="142"/>
      <c r="E377" s="145"/>
      <c r="F377" s="145"/>
      <c r="G377" s="145"/>
    </row>
    <row r="378" spans="1:7" x14ac:dyDescent="0.25">
      <c r="A378" s="142"/>
      <c r="B378" s="142"/>
      <c r="C378" s="70"/>
      <c r="D378" s="142"/>
      <c r="E378" s="145"/>
      <c r="F378" s="145"/>
      <c r="G378" s="145"/>
    </row>
    <row r="379" spans="1:7" x14ac:dyDescent="0.25">
      <c r="A379" s="142"/>
      <c r="B379" s="142"/>
      <c r="C379" s="70"/>
      <c r="D379" s="142"/>
      <c r="E379" s="145"/>
      <c r="F379" s="145"/>
      <c r="G379" s="145"/>
    </row>
    <row r="380" spans="1:7" ht="18.75" x14ac:dyDescent="0.25">
      <c r="A380" s="192"/>
      <c r="B380" s="193"/>
      <c r="C380" s="192"/>
      <c r="D380" s="192"/>
      <c r="E380" s="192"/>
      <c r="F380" s="192"/>
      <c r="G380" s="192"/>
    </row>
    <row r="381" spans="1:7" x14ac:dyDescent="0.25">
      <c r="A381" s="182"/>
      <c r="B381" s="182"/>
      <c r="C381" s="182"/>
      <c r="D381" s="182"/>
      <c r="E381" s="182"/>
      <c r="F381" s="182"/>
      <c r="G381" s="182"/>
    </row>
    <row r="382" spans="1:7" x14ac:dyDescent="0.25">
      <c r="A382" s="142"/>
      <c r="B382" s="142"/>
      <c r="C382" s="147"/>
      <c r="D382" s="146"/>
      <c r="E382" s="146"/>
      <c r="F382" s="168"/>
      <c r="G382" s="168"/>
    </row>
    <row r="383" spans="1:7" x14ac:dyDescent="0.25">
      <c r="A383" s="146"/>
      <c r="B383" s="142"/>
      <c r="C383" s="142"/>
      <c r="D383" s="146"/>
      <c r="E383" s="146"/>
      <c r="F383" s="168"/>
      <c r="G383" s="168"/>
    </row>
    <row r="384" spans="1:7" x14ac:dyDescent="0.25">
      <c r="A384" s="142"/>
      <c r="B384" s="142"/>
      <c r="C384" s="142"/>
      <c r="D384" s="146"/>
      <c r="E384" s="146"/>
      <c r="F384" s="168"/>
      <c r="G384" s="168"/>
    </row>
    <row r="385" spans="1:7" x14ac:dyDescent="0.25">
      <c r="A385" s="142"/>
      <c r="B385" s="142"/>
      <c r="C385" s="147"/>
      <c r="D385" s="147"/>
      <c r="E385" s="146"/>
      <c r="F385" s="144"/>
      <c r="G385" s="144"/>
    </row>
    <row r="386" spans="1:7" x14ac:dyDescent="0.25">
      <c r="A386" s="142"/>
      <c r="B386" s="142"/>
      <c r="C386" s="147"/>
      <c r="D386" s="147"/>
      <c r="E386" s="146"/>
      <c r="F386" s="144"/>
      <c r="G386" s="144"/>
    </row>
    <row r="387" spans="1:7" x14ac:dyDescent="0.25">
      <c r="A387" s="142"/>
      <c r="B387" s="142"/>
      <c r="C387" s="147"/>
      <c r="D387" s="147"/>
      <c r="E387" s="146"/>
      <c r="F387" s="144"/>
      <c r="G387" s="144"/>
    </row>
    <row r="388" spans="1:7" x14ac:dyDescent="0.25">
      <c r="A388" s="142"/>
      <c r="B388" s="142"/>
      <c r="C388" s="147"/>
      <c r="D388" s="147"/>
      <c r="E388" s="146"/>
      <c r="F388" s="144"/>
      <c r="G388" s="144"/>
    </row>
    <row r="389" spans="1:7" x14ac:dyDescent="0.25">
      <c r="A389" s="142"/>
      <c r="B389" s="142"/>
      <c r="C389" s="147"/>
      <c r="D389" s="147"/>
      <c r="E389" s="146"/>
      <c r="F389" s="144"/>
      <c r="G389" s="144"/>
    </row>
    <row r="390" spans="1:7" x14ac:dyDescent="0.25">
      <c r="A390" s="142"/>
      <c r="B390" s="142"/>
      <c r="C390" s="147"/>
      <c r="D390" s="147"/>
      <c r="E390" s="146"/>
      <c r="F390" s="144"/>
      <c r="G390" s="144"/>
    </row>
    <row r="391" spans="1:7" x14ac:dyDescent="0.25">
      <c r="A391" s="142"/>
      <c r="B391" s="142"/>
      <c r="C391" s="147"/>
      <c r="D391" s="147"/>
      <c r="E391" s="146"/>
      <c r="F391" s="144"/>
      <c r="G391" s="144"/>
    </row>
    <row r="392" spans="1:7" x14ac:dyDescent="0.25">
      <c r="A392" s="142"/>
      <c r="B392" s="142"/>
      <c r="C392" s="147"/>
      <c r="D392" s="148"/>
      <c r="E392" s="146"/>
      <c r="F392" s="144"/>
      <c r="G392" s="144"/>
    </row>
    <row r="393" spans="1:7" x14ac:dyDescent="0.25">
      <c r="A393" s="142"/>
      <c r="B393" s="142"/>
      <c r="C393" s="147"/>
      <c r="D393" s="148"/>
      <c r="E393" s="146"/>
      <c r="F393" s="144"/>
      <c r="G393" s="144"/>
    </row>
    <row r="394" spans="1:7" x14ac:dyDescent="0.25">
      <c r="A394" s="142"/>
      <c r="B394" s="142"/>
      <c r="C394" s="147"/>
      <c r="D394" s="148"/>
      <c r="E394" s="142"/>
      <c r="F394" s="144"/>
      <c r="G394" s="144"/>
    </row>
    <row r="395" spans="1:7" x14ac:dyDescent="0.25">
      <c r="A395" s="142"/>
      <c r="B395" s="142"/>
      <c r="C395" s="147"/>
      <c r="D395" s="148"/>
      <c r="E395" s="142"/>
      <c r="F395" s="144"/>
      <c r="G395" s="144"/>
    </row>
    <row r="396" spans="1:7" x14ac:dyDescent="0.25">
      <c r="A396" s="142"/>
      <c r="B396" s="142"/>
      <c r="C396" s="147"/>
      <c r="D396" s="148"/>
      <c r="E396" s="142"/>
      <c r="F396" s="144"/>
      <c r="G396" s="144"/>
    </row>
    <row r="397" spans="1:7" x14ac:dyDescent="0.25">
      <c r="A397" s="142"/>
      <c r="B397" s="142"/>
      <c r="C397" s="147"/>
      <c r="D397" s="148"/>
      <c r="E397" s="142"/>
      <c r="F397" s="144"/>
      <c r="G397" s="144"/>
    </row>
    <row r="398" spans="1:7" x14ac:dyDescent="0.25">
      <c r="A398" s="142"/>
      <c r="B398" s="142"/>
      <c r="C398" s="147"/>
      <c r="D398" s="148"/>
      <c r="E398" s="142"/>
      <c r="F398" s="144"/>
      <c r="G398" s="144"/>
    </row>
    <row r="399" spans="1:7" x14ac:dyDescent="0.25">
      <c r="A399" s="142"/>
      <c r="B399" s="142"/>
      <c r="C399" s="147"/>
      <c r="D399" s="148"/>
      <c r="E399" s="142"/>
      <c r="F399" s="144"/>
      <c r="G399" s="144"/>
    </row>
    <row r="400" spans="1:7" x14ac:dyDescent="0.25">
      <c r="A400" s="142"/>
      <c r="B400" s="142"/>
      <c r="C400" s="147"/>
      <c r="D400" s="148"/>
      <c r="E400" s="142"/>
      <c r="F400" s="144"/>
      <c r="G400" s="144"/>
    </row>
    <row r="401" spans="1:7" x14ac:dyDescent="0.25">
      <c r="A401" s="142"/>
      <c r="B401" s="142"/>
      <c r="C401" s="147"/>
      <c r="D401" s="148"/>
      <c r="E401" s="71"/>
      <c r="F401" s="144"/>
      <c r="G401" s="144"/>
    </row>
    <row r="402" spans="1:7" x14ac:dyDescent="0.25">
      <c r="A402" s="142"/>
      <c r="B402" s="142"/>
      <c r="C402" s="147"/>
      <c r="D402" s="148"/>
      <c r="E402" s="71"/>
      <c r="F402" s="144"/>
      <c r="G402" s="144"/>
    </row>
    <row r="403" spans="1:7" x14ac:dyDescent="0.25">
      <c r="A403" s="142"/>
      <c r="B403" s="142"/>
      <c r="C403" s="147"/>
      <c r="D403" s="148"/>
      <c r="E403" s="71"/>
      <c r="F403" s="144"/>
      <c r="G403" s="144"/>
    </row>
    <row r="404" spans="1:7" x14ac:dyDescent="0.25">
      <c r="A404" s="142"/>
      <c r="B404" s="142"/>
      <c r="C404" s="147"/>
      <c r="D404" s="148"/>
      <c r="E404" s="71"/>
      <c r="F404" s="144"/>
      <c r="G404" s="144"/>
    </row>
    <row r="405" spans="1:7" x14ac:dyDescent="0.25">
      <c r="A405" s="142"/>
      <c r="B405" s="142"/>
      <c r="C405" s="147"/>
      <c r="D405" s="148"/>
      <c r="E405" s="71"/>
      <c r="F405" s="144"/>
      <c r="G405" s="144"/>
    </row>
    <row r="406" spans="1:7" x14ac:dyDescent="0.25">
      <c r="A406" s="142"/>
      <c r="B406" s="142"/>
      <c r="C406" s="147"/>
      <c r="D406" s="148"/>
      <c r="E406" s="71"/>
      <c r="F406" s="144"/>
      <c r="G406" s="144"/>
    </row>
    <row r="407" spans="1:7" x14ac:dyDescent="0.25">
      <c r="A407" s="142"/>
      <c r="B407" s="142"/>
      <c r="C407" s="147"/>
      <c r="D407" s="148"/>
      <c r="E407" s="71"/>
      <c r="F407" s="144"/>
      <c r="G407" s="144"/>
    </row>
    <row r="408" spans="1:7" x14ac:dyDescent="0.25">
      <c r="A408" s="142"/>
      <c r="B408" s="142"/>
      <c r="C408" s="147"/>
      <c r="D408" s="148"/>
      <c r="E408" s="71"/>
      <c r="F408" s="144"/>
      <c r="G408" s="144"/>
    </row>
    <row r="409" spans="1:7" x14ac:dyDescent="0.25">
      <c r="A409" s="142"/>
      <c r="B409" s="196"/>
      <c r="C409" s="147"/>
      <c r="D409" s="148"/>
      <c r="E409" s="71"/>
      <c r="F409" s="70"/>
      <c r="G409" s="70"/>
    </row>
    <row r="410" spans="1:7" x14ac:dyDescent="0.25">
      <c r="A410" s="182"/>
      <c r="B410" s="182"/>
      <c r="C410" s="182"/>
      <c r="D410" s="182"/>
      <c r="E410" s="182"/>
      <c r="F410" s="182"/>
      <c r="G410" s="182"/>
    </row>
    <row r="411" spans="1:7" x14ac:dyDescent="0.25">
      <c r="A411" s="142"/>
      <c r="B411" s="142"/>
      <c r="C411" s="70"/>
      <c r="D411" s="142"/>
      <c r="E411" s="142"/>
      <c r="F411" s="142"/>
      <c r="G411" s="142"/>
    </row>
    <row r="412" spans="1:7" x14ac:dyDescent="0.25">
      <c r="A412" s="142"/>
      <c r="B412" s="142"/>
      <c r="C412" s="142"/>
      <c r="D412" s="142"/>
      <c r="E412" s="142"/>
      <c r="F412" s="142"/>
      <c r="G412" s="142"/>
    </row>
    <row r="413" spans="1:7" x14ac:dyDescent="0.25">
      <c r="A413" s="142"/>
      <c r="B413" s="142"/>
      <c r="C413" s="142"/>
      <c r="D413" s="142"/>
      <c r="E413" s="142"/>
      <c r="F413" s="142"/>
      <c r="G413" s="142"/>
    </row>
    <row r="414" spans="1:7" x14ac:dyDescent="0.25">
      <c r="A414" s="142"/>
      <c r="B414" s="142"/>
      <c r="C414" s="147"/>
      <c r="D414" s="148"/>
      <c r="E414" s="142"/>
      <c r="F414" s="144"/>
      <c r="G414" s="144"/>
    </row>
    <row r="415" spans="1:7" x14ac:dyDescent="0.25">
      <c r="A415" s="142"/>
      <c r="B415" s="142"/>
      <c r="C415" s="147"/>
      <c r="D415" s="148"/>
      <c r="E415" s="142"/>
      <c r="F415" s="144"/>
      <c r="G415" s="144"/>
    </row>
    <row r="416" spans="1:7" x14ac:dyDescent="0.25">
      <c r="A416" s="142"/>
      <c r="B416" s="142"/>
      <c r="C416" s="147"/>
      <c r="D416" s="148"/>
      <c r="E416" s="142"/>
      <c r="F416" s="144"/>
      <c r="G416" s="144"/>
    </row>
    <row r="417" spans="1:7" x14ac:dyDescent="0.25">
      <c r="A417" s="142"/>
      <c r="B417" s="142"/>
      <c r="C417" s="147"/>
      <c r="D417" s="148"/>
      <c r="E417" s="142"/>
      <c r="F417" s="144"/>
      <c r="G417" s="144"/>
    </row>
    <row r="418" spans="1:7" x14ac:dyDescent="0.25">
      <c r="A418" s="142"/>
      <c r="B418" s="142"/>
      <c r="C418" s="147"/>
      <c r="D418" s="148"/>
      <c r="E418" s="142"/>
      <c r="F418" s="144"/>
      <c r="G418" s="144"/>
    </row>
    <row r="419" spans="1:7" x14ac:dyDescent="0.25">
      <c r="A419" s="142"/>
      <c r="B419" s="142"/>
      <c r="C419" s="147"/>
      <c r="D419" s="148"/>
      <c r="E419" s="142"/>
      <c r="F419" s="144"/>
      <c r="G419" s="144"/>
    </row>
    <row r="420" spans="1:7" x14ac:dyDescent="0.25">
      <c r="A420" s="142"/>
      <c r="B420" s="142"/>
      <c r="C420" s="147"/>
      <c r="D420" s="148"/>
      <c r="E420" s="142"/>
      <c r="F420" s="144"/>
      <c r="G420" s="144"/>
    </row>
    <row r="421" spans="1:7" x14ac:dyDescent="0.25">
      <c r="A421" s="142"/>
      <c r="B421" s="142"/>
      <c r="C421" s="147"/>
      <c r="D421" s="148"/>
      <c r="E421" s="142"/>
      <c r="F421" s="144"/>
      <c r="G421" s="144"/>
    </row>
    <row r="422" spans="1:7" x14ac:dyDescent="0.25">
      <c r="A422" s="142"/>
      <c r="B422" s="196"/>
      <c r="C422" s="147"/>
      <c r="D422" s="148"/>
      <c r="E422" s="142"/>
      <c r="F422" s="70"/>
      <c r="G422" s="70"/>
    </row>
    <row r="423" spans="1:7" x14ac:dyDescent="0.25">
      <c r="A423" s="142"/>
      <c r="B423" s="188"/>
      <c r="C423" s="147"/>
      <c r="D423" s="148"/>
      <c r="E423" s="142"/>
      <c r="F423" s="144"/>
      <c r="G423" s="144"/>
    </row>
    <row r="424" spans="1:7" x14ac:dyDescent="0.25">
      <c r="A424" s="142"/>
      <c r="B424" s="188"/>
      <c r="C424" s="147"/>
      <c r="D424" s="148"/>
      <c r="E424" s="142"/>
      <c r="F424" s="144"/>
      <c r="G424" s="144"/>
    </row>
    <row r="425" spans="1:7" x14ac:dyDescent="0.25">
      <c r="A425" s="142"/>
      <c r="B425" s="188"/>
      <c r="C425" s="147"/>
      <c r="D425" s="148"/>
      <c r="E425" s="142"/>
      <c r="F425" s="144"/>
      <c r="G425" s="144"/>
    </row>
    <row r="426" spans="1:7" x14ac:dyDescent="0.25">
      <c r="A426" s="142"/>
      <c r="B426" s="188"/>
      <c r="C426" s="147"/>
      <c r="D426" s="148"/>
      <c r="E426" s="142"/>
      <c r="F426" s="144"/>
      <c r="G426" s="144"/>
    </row>
    <row r="427" spans="1:7" x14ac:dyDescent="0.25">
      <c r="A427" s="142"/>
      <c r="B427" s="188"/>
      <c r="C427" s="147"/>
      <c r="D427" s="148"/>
      <c r="E427" s="142"/>
      <c r="F427" s="144"/>
      <c r="G427" s="144"/>
    </row>
    <row r="428" spans="1:7" x14ac:dyDescent="0.25">
      <c r="A428" s="142"/>
      <c r="B428" s="188"/>
      <c r="C428" s="147"/>
      <c r="D428" s="148"/>
      <c r="E428" s="142"/>
      <c r="F428" s="144"/>
      <c r="G428" s="144"/>
    </row>
    <row r="429" spans="1:7" x14ac:dyDescent="0.25">
      <c r="A429" s="142"/>
      <c r="B429" s="188"/>
      <c r="C429" s="142"/>
      <c r="D429" s="142"/>
      <c r="E429" s="142"/>
      <c r="F429" s="197"/>
      <c r="G429" s="197"/>
    </row>
    <row r="430" spans="1:7" x14ac:dyDescent="0.25">
      <c r="A430" s="142"/>
      <c r="B430" s="188"/>
      <c r="C430" s="142"/>
      <c r="D430" s="142"/>
      <c r="E430" s="142"/>
      <c r="F430" s="197"/>
      <c r="G430" s="197"/>
    </row>
    <row r="431" spans="1:7" x14ac:dyDescent="0.25">
      <c r="A431" s="142"/>
      <c r="B431" s="188"/>
      <c r="C431" s="142"/>
      <c r="D431" s="142"/>
      <c r="E431" s="142"/>
      <c r="F431" s="71"/>
      <c r="G431" s="71"/>
    </row>
    <row r="432" spans="1:7" x14ac:dyDescent="0.25">
      <c r="A432" s="182"/>
      <c r="B432" s="182"/>
      <c r="C432" s="182"/>
      <c r="D432" s="182"/>
      <c r="E432" s="182"/>
      <c r="F432" s="182"/>
      <c r="G432" s="182"/>
    </row>
    <row r="433" spans="1:7" x14ac:dyDescent="0.25">
      <c r="A433" s="142"/>
      <c r="B433" s="142"/>
      <c r="C433" s="70"/>
      <c r="D433" s="142"/>
      <c r="E433" s="142"/>
      <c r="F433" s="142"/>
      <c r="G433" s="142"/>
    </row>
    <row r="434" spans="1:7" x14ac:dyDescent="0.25">
      <c r="A434" s="142"/>
      <c r="B434" s="142"/>
      <c r="C434" s="142"/>
      <c r="D434" s="142"/>
      <c r="E434" s="142"/>
      <c r="F434" s="142"/>
      <c r="G434" s="142"/>
    </row>
    <row r="435" spans="1:7" x14ac:dyDescent="0.25">
      <c r="A435" s="142"/>
      <c r="B435" s="142"/>
      <c r="C435" s="142"/>
      <c r="D435" s="142"/>
      <c r="E435" s="142"/>
      <c r="F435" s="142"/>
      <c r="G435" s="142"/>
    </row>
    <row r="436" spans="1:7" x14ac:dyDescent="0.25">
      <c r="A436" s="142"/>
      <c r="B436" s="142"/>
      <c r="C436" s="147"/>
      <c r="D436" s="148"/>
      <c r="E436" s="142"/>
      <c r="F436" s="144"/>
      <c r="G436" s="144"/>
    </row>
    <row r="437" spans="1:7" x14ac:dyDescent="0.25">
      <c r="A437" s="142"/>
      <c r="B437" s="142"/>
      <c r="C437" s="147"/>
      <c r="D437" s="148"/>
      <c r="E437" s="142"/>
      <c r="F437" s="144"/>
      <c r="G437" s="144"/>
    </row>
    <row r="438" spans="1:7" x14ac:dyDescent="0.25">
      <c r="A438" s="142"/>
      <c r="B438" s="142"/>
      <c r="C438" s="147"/>
      <c r="D438" s="148"/>
      <c r="E438" s="142"/>
      <c r="F438" s="144"/>
      <c r="G438" s="144"/>
    </row>
    <row r="439" spans="1:7" x14ac:dyDescent="0.25">
      <c r="A439" s="142"/>
      <c r="B439" s="142"/>
      <c r="C439" s="147"/>
      <c r="D439" s="148"/>
      <c r="E439" s="142"/>
      <c r="F439" s="144"/>
      <c r="G439" s="144"/>
    </row>
    <row r="440" spans="1:7" x14ac:dyDescent="0.25">
      <c r="A440" s="142"/>
      <c r="B440" s="142"/>
      <c r="C440" s="147"/>
      <c r="D440" s="148"/>
      <c r="E440" s="142"/>
      <c r="F440" s="144"/>
      <c r="G440" s="144"/>
    </row>
    <row r="441" spans="1:7" x14ac:dyDescent="0.25">
      <c r="A441" s="142"/>
      <c r="B441" s="142"/>
      <c r="C441" s="147"/>
      <c r="D441" s="148"/>
      <c r="E441" s="142"/>
      <c r="F441" s="144"/>
      <c r="G441" s="144"/>
    </row>
    <row r="442" spans="1:7" x14ac:dyDescent="0.25">
      <c r="A442" s="142"/>
      <c r="B442" s="142"/>
      <c r="C442" s="147"/>
      <c r="D442" s="148"/>
      <c r="E442" s="142"/>
      <c r="F442" s="144"/>
      <c r="G442" s="144"/>
    </row>
    <row r="443" spans="1:7" x14ac:dyDescent="0.25">
      <c r="A443" s="142"/>
      <c r="B443" s="142"/>
      <c r="C443" s="147"/>
      <c r="D443" s="148"/>
      <c r="E443" s="142"/>
      <c r="F443" s="144"/>
      <c r="G443" s="144"/>
    </row>
    <row r="444" spans="1:7" x14ac:dyDescent="0.25">
      <c r="A444" s="142"/>
      <c r="B444" s="196"/>
      <c r="C444" s="147"/>
      <c r="D444" s="148"/>
      <c r="E444" s="142"/>
      <c r="F444" s="70"/>
      <c r="G444" s="70"/>
    </row>
    <row r="445" spans="1:7" x14ac:dyDescent="0.25">
      <c r="A445" s="142"/>
      <c r="B445" s="188"/>
      <c r="C445" s="147"/>
      <c r="D445" s="148"/>
      <c r="E445" s="142"/>
      <c r="F445" s="144"/>
      <c r="G445" s="144"/>
    </row>
    <row r="446" spans="1:7" x14ac:dyDescent="0.25">
      <c r="A446" s="142"/>
      <c r="B446" s="188"/>
      <c r="C446" s="147"/>
      <c r="D446" s="148"/>
      <c r="E446" s="142"/>
      <c r="F446" s="144"/>
      <c r="G446" s="144"/>
    </row>
    <row r="447" spans="1:7" x14ac:dyDescent="0.25">
      <c r="A447" s="142"/>
      <c r="B447" s="188"/>
      <c r="C447" s="147"/>
      <c r="D447" s="148"/>
      <c r="E447" s="142"/>
      <c r="F447" s="144"/>
      <c r="G447" s="144"/>
    </row>
    <row r="448" spans="1:7" x14ac:dyDescent="0.25">
      <c r="A448" s="142"/>
      <c r="B448" s="188"/>
      <c r="C448" s="147"/>
      <c r="D448" s="148"/>
      <c r="E448" s="142"/>
      <c r="F448" s="144"/>
      <c r="G448" s="144"/>
    </row>
    <row r="449" spans="1:7" x14ac:dyDescent="0.25">
      <c r="A449" s="142"/>
      <c r="B449" s="188"/>
      <c r="C449" s="147"/>
      <c r="D449" s="148"/>
      <c r="E449" s="142"/>
      <c r="F449" s="144"/>
      <c r="G449" s="144"/>
    </row>
    <row r="450" spans="1:7" x14ac:dyDescent="0.25">
      <c r="A450" s="142"/>
      <c r="B450" s="188"/>
      <c r="C450" s="147"/>
      <c r="D450" s="148"/>
      <c r="E450" s="142"/>
      <c r="F450" s="144"/>
      <c r="G450" s="144"/>
    </row>
    <row r="451" spans="1:7" x14ac:dyDescent="0.25">
      <c r="A451" s="142"/>
      <c r="B451" s="188"/>
      <c r="C451" s="142"/>
      <c r="D451" s="142"/>
      <c r="E451" s="142"/>
      <c r="F451" s="144"/>
      <c r="G451" s="144"/>
    </row>
    <row r="452" spans="1:7" x14ac:dyDescent="0.25">
      <c r="A452" s="142"/>
      <c r="B452" s="188"/>
      <c r="C452" s="142"/>
      <c r="D452" s="142"/>
      <c r="E452" s="142"/>
      <c r="F452" s="144"/>
      <c r="G452" s="144"/>
    </row>
    <row r="453" spans="1:7" x14ac:dyDescent="0.25">
      <c r="A453" s="142"/>
      <c r="B453" s="188"/>
      <c r="C453" s="142"/>
      <c r="D453" s="142"/>
      <c r="E453" s="142"/>
      <c r="F453" s="144"/>
      <c r="G453" s="70"/>
    </row>
    <row r="454" spans="1:7" x14ac:dyDescent="0.25">
      <c r="A454" s="182"/>
      <c r="B454" s="182"/>
      <c r="C454" s="182"/>
      <c r="D454" s="182"/>
      <c r="E454" s="182"/>
      <c r="F454" s="182"/>
      <c r="G454" s="182"/>
    </row>
    <row r="455" spans="1:7" x14ac:dyDescent="0.25">
      <c r="A455" s="142"/>
      <c r="B455" s="142"/>
      <c r="C455" s="70"/>
      <c r="D455" s="70"/>
      <c r="E455" s="142"/>
      <c r="F455" s="142"/>
      <c r="G455" s="142"/>
    </row>
    <row r="456" spans="1:7" x14ac:dyDescent="0.25">
      <c r="A456" s="142"/>
      <c r="B456" s="142"/>
      <c r="C456" s="70"/>
      <c r="D456" s="70"/>
      <c r="E456" s="142"/>
      <c r="F456" s="142"/>
      <c r="G456" s="142"/>
    </row>
    <row r="457" spans="1:7" x14ac:dyDescent="0.25">
      <c r="A457" s="142"/>
      <c r="B457" s="142"/>
      <c r="C457" s="70"/>
      <c r="D457" s="70"/>
      <c r="E457" s="142"/>
      <c r="F457" s="142"/>
      <c r="G457" s="142"/>
    </row>
    <row r="458" spans="1:7" x14ac:dyDescent="0.25">
      <c r="A458" s="142"/>
      <c r="B458" s="142"/>
      <c r="C458" s="70"/>
      <c r="D458" s="70"/>
      <c r="E458" s="142"/>
      <c r="F458" s="142"/>
      <c r="G458" s="142"/>
    </row>
    <row r="459" spans="1:7" x14ac:dyDescent="0.25">
      <c r="A459" s="142"/>
      <c r="B459" s="142"/>
      <c r="C459" s="70"/>
      <c r="D459" s="70"/>
      <c r="E459" s="142"/>
      <c r="F459" s="142"/>
      <c r="G459" s="142"/>
    </row>
    <row r="460" spans="1:7" x14ac:dyDescent="0.25">
      <c r="A460" s="142"/>
      <c r="B460" s="142"/>
      <c r="C460" s="70"/>
      <c r="D460" s="70"/>
      <c r="E460" s="142"/>
      <c r="F460" s="142"/>
      <c r="G460" s="142"/>
    </row>
    <row r="461" spans="1:7" x14ac:dyDescent="0.25">
      <c r="A461" s="142"/>
      <c r="B461" s="142"/>
      <c r="C461" s="70"/>
      <c r="D461" s="70"/>
      <c r="E461" s="142"/>
      <c r="F461" s="142"/>
      <c r="G461" s="142"/>
    </row>
    <row r="462" spans="1:7" x14ac:dyDescent="0.25">
      <c r="A462" s="142"/>
      <c r="B462" s="142"/>
      <c r="C462" s="70"/>
      <c r="D462" s="70"/>
      <c r="E462" s="142"/>
      <c r="F462" s="142"/>
      <c r="G462" s="142"/>
    </row>
    <row r="463" spans="1:7" x14ac:dyDescent="0.25">
      <c r="A463" s="142"/>
      <c r="B463" s="142"/>
      <c r="C463" s="70"/>
      <c r="D463" s="70"/>
      <c r="E463" s="142"/>
      <c r="F463" s="142"/>
      <c r="G463" s="142"/>
    </row>
    <row r="464" spans="1:7" x14ac:dyDescent="0.25">
      <c r="A464" s="142"/>
      <c r="B464" s="142"/>
      <c r="C464" s="70"/>
      <c r="D464" s="70"/>
      <c r="E464" s="142"/>
      <c r="F464" s="142"/>
      <c r="G464" s="142"/>
    </row>
    <row r="465" spans="1:7" x14ac:dyDescent="0.25">
      <c r="A465" s="142"/>
      <c r="B465" s="188"/>
      <c r="C465" s="70"/>
      <c r="D465" s="142"/>
      <c r="E465" s="142"/>
      <c r="F465" s="142"/>
      <c r="G465" s="142"/>
    </row>
    <row r="466" spans="1:7" x14ac:dyDescent="0.25">
      <c r="A466" s="142"/>
      <c r="B466" s="188"/>
      <c r="C466" s="70"/>
      <c r="D466" s="142"/>
      <c r="E466" s="142"/>
      <c r="F466" s="142"/>
      <c r="G466" s="142"/>
    </row>
    <row r="467" spans="1:7" x14ac:dyDescent="0.25">
      <c r="A467" s="142"/>
      <c r="B467" s="188"/>
      <c r="C467" s="70"/>
      <c r="D467" s="142"/>
      <c r="E467" s="142"/>
      <c r="F467" s="142"/>
      <c r="G467" s="142"/>
    </row>
    <row r="468" spans="1:7" x14ac:dyDescent="0.25">
      <c r="A468" s="142"/>
      <c r="B468" s="188"/>
      <c r="C468" s="70"/>
      <c r="D468" s="142"/>
      <c r="E468" s="142"/>
      <c r="F468" s="142"/>
      <c r="G468" s="142"/>
    </row>
    <row r="469" spans="1:7" x14ac:dyDescent="0.25">
      <c r="A469" s="142"/>
      <c r="B469" s="188"/>
      <c r="C469" s="70"/>
      <c r="D469" s="142"/>
      <c r="E469" s="142"/>
      <c r="F469" s="142"/>
      <c r="G469" s="142"/>
    </row>
    <row r="470" spans="1:7" x14ac:dyDescent="0.25">
      <c r="A470" s="142"/>
      <c r="B470" s="188"/>
      <c r="C470" s="70"/>
      <c r="D470" s="142"/>
      <c r="E470" s="142"/>
      <c r="F470" s="142"/>
      <c r="G470" s="142"/>
    </row>
    <row r="471" spans="1:7" x14ac:dyDescent="0.25">
      <c r="A471" s="142"/>
      <c r="B471" s="188"/>
      <c r="C471" s="70"/>
      <c r="D471" s="142"/>
      <c r="E471" s="142"/>
      <c r="F471" s="142"/>
      <c r="G471" s="142"/>
    </row>
    <row r="472" spans="1:7" x14ac:dyDescent="0.25">
      <c r="A472" s="142"/>
      <c r="B472" s="188"/>
      <c r="C472" s="70"/>
      <c r="D472" s="142"/>
      <c r="E472" s="142"/>
      <c r="F472" s="142"/>
      <c r="G472" s="142"/>
    </row>
    <row r="473" spans="1:7" x14ac:dyDescent="0.25">
      <c r="A473" s="142"/>
      <c r="B473" s="188"/>
      <c r="C473" s="70"/>
      <c r="D473" s="142"/>
      <c r="E473" s="142"/>
      <c r="F473" s="142"/>
      <c r="G473" s="142"/>
    </row>
    <row r="474" spans="1:7" x14ac:dyDescent="0.25">
      <c r="A474" s="142"/>
      <c r="B474" s="188"/>
      <c r="C474" s="70"/>
      <c r="D474" s="142"/>
      <c r="E474" s="142"/>
      <c r="F474" s="142"/>
      <c r="G474" s="142"/>
    </row>
    <row r="475" spans="1:7" x14ac:dyDescent="0.25">
      <c r="A475" s="142"/>
      <c r="B475" s="188"/>
      <c r="C475" s="70"/>
      <c r="D475" s="142"/>
      <c r="E475" s="142"/>
      <c r="F475" s="142"/>
      <c r="G475" s="142"/>
    </row>
    <row r="476" spans="1:7" x14ac:dyDescent="0.25">
      <c r="A476" s="142"/>
      <c r="B476" s="188"/>
      <c r="C476" s="70"/>
      <c r="D476" s="142"/>
      <c r="E476" s="142"/>
      <c r="F476" s="142"/>
      <c r="G476" s="145"/>
    </row>
    <row r="477" spans="1:7" x14ac:dyDescent="0.25">
      <c r="A477" s="142"/>
      <c r="B477" s="188"/>
      <c r="C477" s="70"/>
      <c r="D477" s="142"/>
      <c r="E477" s="142"/>
      <c r="F477" s="142"/>
      <c r="G477" s="145"/>
    </row>
    <row r="478" spans="1:7" x14ac:dyDescent="0.25">
      <c r="A478" s="142"/>
      <c r="B478" s="188"/>
      <c r="C478" s="70"/>
      <c r="D478" s="142"/>
      <c r="E478" s="142"/>
      <c r="F478" s="142"/>
      <c r="G478" s="145"/>
    </row>
    <row r="479" spans="1:7" x14ac:dyDescent="0.25">
      <c r="A479" s="142"/>
      <c r="B479" s="188"/>
      <c r="C479" s="70"/>
      <c r="D479" s="198"/>
      <c r="E479" s="198"/>
      <c r="F479" s="198"/>
      <c r="G479" s="198"/>
    </row>
    <row r="480" spans="1:7" x14ac:dyDescent="0.25">
      <c r="A480" s="142"/>
      <c r="B480" s="188"/>
      <c r="C480" s="70"/>
      <c r="D480" s="198"/>
      <c r="E480" s="198"/>
      <c r="F480" s="198"/>
      <c r="G480" s="198"/>
    </row>
    <row r="481" spans="1:7" x14ac:dyDescent="0.25">
      <c r="A481" s="142"/>
      <c r="B481" s="188"/>
      <c r="C481" s="70"/>
      <c r="D481" s="198"/>
      <c r="E481" s="198"/>
      <c r="F481" s="198"/>
      <c r="G481" s="198"/>
    </row>
    <row r="482" spans="1:7" x14ac:dyDescent="0.25">
      <c r="A482" s="182"/>
      <c r="B482" s="182"/>
      <c r="C482" s="182"/>
      <c r="D482" s="182"/>
      <c r="E482" s="182"/>
      <c r="F482" s="182"/>
      <c r="G482" s="182"/>
    </row>
    <row r="483" spans="1:7" x14ac:dyDescent="0.25">
      <c r="A483" s="142"/>
      <c r="B483" s="142"/>
      <c r="C483" s="142"/>
      <c r="D483" s="142"/>
      <c r="E483" s="143"/>
      <c r="F483" s="144"/>
      <c r="G483" s="144"/>
    </row>
    <row r="484" spans="1:7" x14ac:dyDescent="0.25">
      <c r="A484" s="142"/>
      <c r="B484" s="142"/>
      <c r="C484" s="142"/>
      <c r="D484" s="142"/>
      <c r="E484" s="143"/>
      <c r="F484" s="144"/>
      <c r="G484" s="144"/>
    </row>
    <row r="485" spans="1:7" x14ac:dyDescent="0.25">
      <c r="A485" s="142"/>
      <c r="B485" s="142"/>
      <c r="C485" s="142"/>
      <c r="D485" s="142"/>
      <c r="E485" s="143"/>
      <c r="F485" s="144"/>
      <c r="G485" s="144"/>
    </row>
    <row r="486" spans="1:7" x14ac:dyDescent="0.25">
      <c r="A486" s="142"/>
      <c r="B486" s="142"/>
      <c r="C486" s="142"/>
      <c r="D486" s="142"/>
      <c r="E486" s="143"/>
      <c r="F486" s="144"/>
      <c r="G486" s="144"/>
    </row>
    <row r="487" spans="1:7" x14ac:dyDescent="0.25">
      <c r="A487" s="142"/>
      <c r="B487" s="142"/>
      <c r="C487" s="142"/>
      <c r="D487" s="142"/>
      <c r="E487" s="143"/>
      <c r="F487" s="144"/>
      <c r="G487" s="144"/>
    </row>
    <row r="488" spans="1:7" x14ac:dyDescent="0.25">
      <c r="A488" s="142"/>
      <c r="B488" s="142"/>
      <c r="C488" s="142"/>
      <c r="D488" s="142"/>
      <c r="E488" s="143"/>
      <c r="F488" s="144"/>
      <c r="G488" s="144"/>
    </row>
    <row r="489" spans="1:7" x14ac:dyDescent="0.25">
      <c r="A489" s="142"/>
      <c r="B489" s="142"/>
      <c r="C489" s="142"/>
      <c r="D489" s="142"/>
      <c r="E489" s="143"/>
      <c r="F489" s="144"/>
      <c r="G489" s="144"/>
    </row>
    <row r="490" spans="1:7" x14ac:dyDescent="0.25">
      <c r="A490" s="142"/>
      <c r="B490" s="142"/>
      <c r="C490" s="142"/>
      <c r="D490" s="142"/>
      <c r="E490" s="143"/>
      <c r="F490" s="144"/>
      <c r="G490" s="144"/>
    </row>
    <row r="491" spans="1:7" x14ac:dyDescent="0.25">
      <c r="A491" s="142"/>
      <c r="B491" s="142"/>
      <c r="C491" s="142"/>
      <c r="D491" s="142"/>
      <c r="E491" s="143"/>
      <c r="F491" s="144"/>
      <c r="G491" s="144"/>
    </row>
    <row r="492" spans="1:7" x14ac:dyDescent="0.25">
      <c r="A492" s="142"/>
      <c r="B492" s="142"/>
      <c r="C492" s="142"/>
      <c r="D492" s="142"/>
      <c r="E492" s="143"/>
      <c r="F492" s="144"/>
      <c r="G492" s="144"/>
    </row>
    <row r="493" spans="1:7" x14ac:dyDescent="0.25">
      <c r="A493" s="142"/>
      <c r="B493" s="142"/>
      <c r="C493" s="142"/>
      <c r="D493" s="142"/>
      <c r="E493" s="143"/>
      <c r="F493" s="144"/>
      <c r="G493" s="144"/>
    </row>
    <row r="494" spans="1:7" x14ac:dyDescent="0.25">
      <c r="A494" s="142"/>
      <c r="B494" s="142"/>
      <c r="C494" s="142"/>
      <c r="D494" s="142"/>
      <c r="E494" s="143"/>
      <c r="F494" s="144"/>
      <c r="G494" s="144"/>
    </row>
    <row r="495" spans="1:7" x14ac:dyDescent="0.25">
      <c r="A495" s="142"/>
      <c r="B495" s="142"/>
      <c r="C495" s="142"/>
      <c r="D495" s="142"/>
      <c r="E495" s="143"/>
      <c r="F495" s="144"/>
      <c r="G495" s="144"/>
    </row>
    <row r="496" spans="1:7" x14ac:dyDescent="0.25">
      <c r="A496" s="142"/>
      <c r="B496" s="142"/>
      <c r="C496" s="142"/>
      <c r="D496" s="142"/>
      <c r="E496" s="143"/>
      <c r="F496" s="144"/>
      <c r="G496" s="144"/>
    </row>
    <row r="497" spans="1:7" x14ac:dyDescent="0.25">
      <c r="A497" s="142"/>
      <c r="B497" s="142"/>
      <c r="C497" s="142"/>
      <c r="D497" s="142"/>
      <c r="E497" s="143"/>
      <c r="F497" s="144"/>
      <c r="G497" s="144"/>
    </row>
    <row r="498" spans="1:7" x14ac:dyDescent="0.25">
      <c r="A498" s="142"/>
      <c r="B498" s="142"/>
      <c r="C498" s="142"/>
      <c r="D498" s="142"/>
      <c r="E498" s="143"/>
      <c r="F498" s="144"/>
      <c r="G498" s="144"/>
    </row>
    <row r="499" spans="1:7" x14ac:dyDescent="0.25">
      <c r="A499" s="142"/>
      <c r="B499" s="142"/>
      <c r="C499" s="142"/>
      <c r="D499" s="142"/>
      <c r="E499" s="143"/>
      <c r="F499" s="144"/>
      <c r="G499" s="144"/>
    </row>
    <row r="500" spans="1:7" x14ac:dyDescent="0.25">
      <c r="A500" s="142"/>
      <c r="B500" s="142"/>
      <c r="C500" s="142"/>
      <c r="D500" s="142"/>
      <c r="E500" s="143"/>
      <c r="F500" s="144"/>
      <c r="G500" s="144"/>
    </row>
    <row r="501" spans="1:7" x14ac:dyDescent="0.25">
      <c r="A501" s="142"/>
      <c r="B501" s="142"/>
      <c r="C501" s="142"/>
      <c r="D501" s="142"/>
      <c r="E501" s="143"/>
      <c r="F501" s="143"/>
      <c r="G501" s="143"/>
    </row>
    <row r="502" spans="1:7" x14ac:dyDescent="0.25">
      <c r="A502" s="142"/>
      <c r="B502" s="142"/>
      <c r="C502" s="142"/>
      <c r="D502" s="142"/>
      <c r="E502" s="143"/>
      <c r="F502" s="143"/>
      <c r="G502" s="143"/>
    </row>
    <row r="503" spans="1:7" x14ac:dyDescent="0.25">
      <c r="A503" s="142"/>
      <c r="B503" s="142"/>
      <c r="C503" s="142"/>
      <c r="D503" s="142"/>
      <c r="E503" s="143"/>
      <c r="F503" s="143"/>
      <c r="G503" s="143"/>
    </row>
    <row r="504" spans="1:7" x14ac:dyDescent="0.25">
      <c r="A504" s="142"/>
      <c r="B504" s="142"/>
      <c r="C504" s="142"/>
      <c r="D504" s="142"/>
      <c r="E504" s="143"/>
      <c r="F504" s="143"/>
      <c r="G504" s="143"/>
    </row>
    <row r="505" spans="1:7" x14ac:dyDescent="0.25">
      <c r="A505" s="182"/>
      <c r="B505" s="182"/>
      <c r="C505" s="182"/>
      <c r="D505" s="182"/>
      <c r="E505" s="182"/>
      <c r="F505" s="182"/>
      <c r="G505" s="182"/>
    </row>
    <row r="506" spans="1:7" x14ac:dyDescent="0.25">
      <c r="A506" s="142"/>
      <c r="B506" s="142"/>
      <c r="C506" s="142"/>
      <c r="D506" s="142"/>
      <c r="E506" s="143"/>
      <c r="F506" s="144"/>
      <c r="G506" s="144"/>
    </row>
    <row r="507" spans="1:7" x14ac:dyDescent="0.25">
      <c r="A507" s="142"/>
      <c r="B507" s="142"/>
      <c r="C507" s="142"/>
      <c r="D507" s="142"/>
      <c r="E507" s="143"/>
      <c r="F507" s="144"/>
      <c r="G507" s="144"/>
    </row>
    <row r="508" spans="1:7" x14ac:dyDescent="0.25">
      <c r="A508" s="142"/>
      <c r="B508" s="142"/>
      <c r="C508" s="142"/>
      <c r="D508" s="142"/>
      <c r="E508" s="143"/>
      <c r="F508" s="144"/>
      <c r="G508" s="144"/>
    </row>
    <row r="509" spans="1:7" x14ac:dyDescent="0.25">
      <c r="A509" s="142"/>
      <c r="B509" s="142"/>
      <c r="C509" s="142"/>
      <c r="D509" s="142"/>
      <c r="E509" s="143"/>
      <c r="F509" s="144"/>
      <c r="G509" s="144"/>
    </row>
    <row r="510" spans="1:7" x14ac:dyDescent="0.25">
      <c r="A510" s="142"/>
      <c r="B510" s="142"/>
      <c r="C510" s="142"/>
      <c r="D510" s="142"/>
      <c r="E510" s="143"/>
      <c r="F510" s="144"/>
      <c r="G510" s="144"/>
    </row>
    <row r="511" spans="1:7" x14ac:dyDescent="0.25">
      <c r="A511" s="142"/>
      <c r="B511" s="142"/>
      <c r="C511" s="142"/>
      <c r="D511" s="142"/>
      <c r="E511" s="143"/>
      <c r="F511" s="144"/>
      <c r="G511" s="144"/>
    </row>
    <row r="512" spans="1:7" x14ac:dyDescent="0.25">
      <c r="A512" s="142"/>
      <c r="B512" s="142"/>
      <c r="C512" s="142"/>
      <c r="D512" s="142"/>
      <c r="E512" s="143"/>
      <c r="F512" s="144"/>
      <c r="G512" s="144"/>
    </row>
    <row r="513" spans="1:7" x14ac:dyDescent="0.25">
      <c r="A513" s="142"/>
      <c r="B513" s="142"/>
      <c r="C513" s="142"/>
      <c r="D513" s="142"/>
      <c r="E513" s="143"/>
      <c r="F513" s="144"/>
      <c r="G513" s="144"/>
    </row>
    <row r="514" spans="1:7" x14ac:dyDescent="0.25">
      <c r="A514" s="142"/>
      <c r="B514" s="142"/>
      <c r="C514" s="142"/>
      <c r="D514" s="142"/>
      <c r="E514" s="143"/>
      <c r="F514" s="144"/>
      <c r="G514" s="144"/>
    </row>
    <row r="515" spans="1:7" x14ac:dyDescent="0.25">
      <c r="A515" s="142"/>
      <c r="B515" s="142"/>
      <c r="C515" s="142"/>
      <c r="D515" s="142"/>
      <c r="E515" s="143"/>
      <c r="F515" s="143"/>
      <c r="G515" s="143"/>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800-000000000000}"/>
    <hyperlink ref="B8" location="'Temp. Optional COVID 19 impact'!B14" display="1.  Share of assets affected by payment holidays caused by COVID 19" xr:uid="{00000000-0004-0000-0800-000001000000}"/>
    <hyperlink ref="B9" location="'Temp. Optional COVID 19 impact'!B19" display="2. Additional information on the cover pool section affected by payment holidays" xr:uid="{00000000-0004-0000-0800-000002000000}"/>
  </hyperlinks>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203</TotalTime>
  <Application>Microsoft Excel</Application>
  <DocSecurity>0</DocSecurity>
  <ScaleCrop>false</ScaleCrop>
  <HeadingPairs>
    <vt:vector size="4" baseType="variant">
      <vt:variant>
        <vt:lpstr>Listy</vt:lpstr>
      </vt:variant>
      <vt:variant>
        <vt:i4>9</vt:i4>
      </vt:variant>
      <vt:variant>
        <vt:lpstr>Pojmenované oblasti</vt:lpstr>
      </vt:variant>
      <vt:variant>
        <vt:i4>11</vt:i4>
      </vt:variant>
    </vt:vector>
  </HeadingPairs>
  <TitlesOfParts>
    <vt:vector size="20" baseType="lpstr">
      <vt:lpstr>Disclaimer</vt:lpstr>
      <vt:lpstr>Introduction</vt:lpstr>
      <vt:lpstr>Completion Instructions</vt:lpstr>
      <vt:lpstr>SRC</vt:lpstr>
      <vt:lpstr>A. HTT General</vt:lpstr>
      <vt:lpstr>B1. HTT Mortgage Assets</vt:lpstr>
      <vt:lpstr>C. HTT Harmonised Glossary</vt:lpstr>
      <vt:lpstr>E. Optional ECB-ECAIs data</vt:lpstr>
      <vt:lpstr>Temp. Optional COVID 19 imp</vt:lpstr>
      <vt:lpstr>'B1. HTT Mortgage Assets'!_FiltrDatabaze</vt:lpstr>
      <vt:lpstr>Disclaimer!general_tc</vt:lpstr>
      <vt:lpstr>Disclaimer!Názvy_tisku</vt:lpstr>
      <vt:lpstr>'A. HTT General'!Oblast_tisku</vt:lpstr>
      <vt:lpstr>'B1. HTT Mortgage Assets'!Oblast_tisku</vt:lpstr>
      <vt:lpstr>'C. HTT Harmonised Glossary'!Oblast_tisku</vt:lpstr>
      <vt:lpstr>'Completion Instructions'!Oblast_tisku</vt:lpstr>
      <vt:lpstr>Disclaimer!Oblast_tisku</vt:lpstr>
      <vt:lpstr>'E. Optional ECB-ECAIs data'!Oblast_tisku</vt:lpstr>
      <vt:lpstr>Introduction!Oblast_tisku</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dc:description/>
  <cp:lastModifiedBy>Baltas Kosta</cp:lastModifiedBy>
  <cp:revision>25</cp:revision>
  <cp:lastPrinted>2016-05-20T08:25:54Z</cp:lastPrinted>
  <dcterms:created xsi:type="dcterms:W3CDTF">2016-04-21T08:07:20Z</dcterms:created>
  <dcterms:modified xsi:type="dcterms:W3CDTF">2024-01-31T09:26:59Z</dcterms:modified>
  <dc:language>cs-CZ</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European Mortgage Federation</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MSIP_Label_076d9757-80ae-4c87-b4d7-9ffa7a0710d0_Enabled">
    <vt:lpwstr>true</vt:lpwstr>
  </property>
  <property fmtid="{D5CDD505-2E9C-101B-9397-08002B2CF9AE}" pid="10" name="MSIP_Label_076d9757-80ae-4c87-b4d7-9ffa7a0710d0_SetDate">
    <vt:lpwstr>2024-01-31T09:26:59Z</vt:lpwstr>
  </property>
  <property fmtid="{D5CDD505-2E9C-101B-9397-08002B2CF9AE}" pid="11" name="MSIP_Label_076d9757-80ae-4c87-b4d7-9ffa7a0710d0_Method">
    <vt:lpwstr>Standard</vt:lpwstr>
  </property>
  <property fmtid="{D5CDD505-2E9C-101B-9397-08002B2CF9AE}" pid="12" name="MSIP_Label_076d9757-80ae-4c87-b4d7-9ffa7a0710d0_Name">
    <vt:lpwstr>C1 - Internal</vt:lpwstr>
  </property>
  <property fmtid="{D5CDD505-2E9C-101B-9397-08002B2CF9AE}" pid="13" name="MSIP_Label_076d9757-80ae-4c87-b4d7-9ffa7a0710d0_SiteId">
    <vt:lpwstr>c79e7c80-cff5-4503-b468-3702cea89272</vt:lpwstr>
  </property>
  <property fmtid="{D5CDD505-2E9C-101B-9397-08002B2CF9AE}" pid="14" name="MSIP_Label_076d9757-80ae-4c87-b4d7-9ffa7a0710d0_ActionId">
    <vt:lpwstr>411c9b7d-9625-498c-90dd-94e8f07f8c4e</vt:lpwstr>
  </property>
  <property fmtid="{D5CDD505-2E9C-101B-9397-08002B2CF9AE}" pid="15" name="MSIP_Label_076d9757-80ae-4c87-b4d7-9ffa7a0710d0_ContentBits">
    <vt:lpwstr>0</vt:lpwstr>
  </property>
  <property fmtid="{D5CDD505-2E9C-101B-9397-08002B2CF9AE}" pid="16" name="Kod_Duvernosti">
    <vt:lpwstr>KB_C1_INTERNAL_992521</vt:lpwstr>
  </property>
</Properties>
</file>